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0" windowWidth="12120" windowHeight="9120" activeTab="0"/>
  </bookViews>
  <sheets>
    <sheet name="RPM" sheetId="1" r:id="rId1"/>
  </sheets>
  <definedNames/>
  <calcPr fullCalcOnLoad="1"/>
</workbook>
</file>

<file path=xl/sharedStrings.xml><?xml version="1.0" encoding="utf-8"?>
<sst xmlns="http://schemas.openxmlformats.org/spreadsheetml/2006/main" count="195" uniqueCount="140">
  <si>
    <t>In case of 50Hz 45rpm patterns should drift -15/minute for just 45rpm.</t>
  </si>
  <si>
    <t>Erroneously I disconnected one rectifying diode and connected resistance 50Ohm and LED in series to another rectifying diode.</t>
  </si>
  <si>
    <t>RPM/Stroboscope/Drift</t>
  </si>
  <si>
    <t>When the stripes on stroboscope disc are drifting, RPM is calculated as under:</t>
  </si>
  <si>
    <t>N=(m+60*2f)/n</t>
  </si>
  <si>
    <t>Drift(m) to RPM(N)</t>
  </si>
  <si>
    <t>RPM to Drift</t>
  </si>
  <si>
    <t>N</t>
  </si>
  <si>
    <t>RPM (rotation of turntable per minute)</t>
  </si>
  <si>
    <t>m</t>
  </si>
  <si>
    <t>number of drifting stripes per minute</t>
  </si>
  <si>
    <t>f</t>
  </si>
  <si>
    <t>Hz of main power supply</t>
  </si>
  <si>
    <t>n</t>
  </si>
  <si>
    <t>number of stripes on stroboscope (see chart)</t>
  </si>
  <si>
    <t>RPM and numbers of Stripes</t>
  </si>
  <si>
    <t>50Hz Power Supply (Mains)</t>
  </si>
  <si>
    <t>60Hz Power Supply (Mains)</t>
  </si>
  <si>
    <t>RPM</t>
  </si>
  <si>
    <t>stripes or dots</t>
  </si>
  <si>
    <t>allowable drift*</t>
  </si>
  <si>
    <t>-10~-38/minute</t>
  </si>
  <si>
    <t>+/-14 stripes/min</t>
  </si>
  <si>
    <t>+/-12 stripes/min</t>
  </si>
  <si>
    <t xml:space="preserve">Please note that some rpms for 78 &amp; 45 are not integers. </t>
  </si>
  <si>
    <t xml:space="preserve">since measurement is meaningless when the mains for light fluctuate more than 0.2%(say 50Hz+/-0.1Hz) </t>
  </si>
  <si>
    <t>I made stroboscope light with white LED of high luminance combined with AC adaptor for output DC4.5V</t>
  </si>
  <si>
    <t>(Quartz fundamental/x) so that it does not depend on the main power supply 50Hz or 60Hz.</t>
  </si>
  <si>
    <t>The following is the result of measurement on my DENON DP-2000 which has one row of stripes(125).</t>
  </si>
  <si>
    <t>Hz (supply to light)</t>
  </si>
  <si>
    <t>Nominal Rpm</t>
  </si>
  <si>
    <t>Stripes</t>
  </si>
  <si>
    <t>N=120f/n</t>
  </si>
  <si>
    <t>N=60f/n</t>
  </si>
  <si>
    <t>Difference from Nominal</t>
  </si>
  <si>
    <t xml:space="preserve">Quartz frequency: </t>
  </si>
  <si>
    <t>Hz</t>
  </si>
  <si>
    <t>for 100/3</t>
  </si>
  <si>
    <t>for 45rpm</t>
  </si>
  <si>
    <t>Technics SP-10MKII has a row of stripes (190)</t>
  </si>
  <si>
    <t>or Replacement</t>
  </si>
  <si>
    <t>Divider 1/157x54x8 for 33.3rpm</t>
  </si>
  <si>
    <t>256x54x8</t>
  </si>
  <si>
    <t>Divider 1/157x40x8 for 45rpm</t>
  </si>
  <si>
    <t>256x40x8</t>
  </si>
  <si>
    <t>Divider 1/157x23x8 for 78rpm</t>
  </si>
  <si>
    <t>256x23x8</t>
  </si>
  <si>
    <t>or  N=60f/n in case of pulse</t>
  </si>
  <si>
    <t>Technics SL-1200MK2</t>
  </si>
  <si>
    <t>Earlier Quartz</t>
  </si>
  <si>
    <t>Replacement New Quartz</t>
  </si>
  <si>
    <t>Divider for 33.3rpm</t>
  </si>
  <si>
    <t>1536*54</t>
  </si>
  <si>
    <t>Divider for 45rpm</t>
  </si>
  <si>
    <t>1121*40</t>
  </si>
  <si>
    <t>1536*40</t>
  </si>
  <si>
    <t>Number of Dots</t>
  </si>
  <si>
    <t>Deviation</t>
  </si>
  <si>
    <t>Quartz requirement</t>
  </si>
  <si>
    <t>70ppm fluctuation</t>
  </si>
  <si>
    <t>Pitch control</t>
  </si>
  <si>
    <t>(6.4% for MK5: 170 dots?)</t>
  </si>
  <si>
    <t>+3.3%</t>
  </si>
  <si>
    <t>for 100/3rpm 180dots</t>
  </si>
  <si>
    <t>for 45rpm 133dots</t>
  </si>
  <si>
    <t>for 78rpm 77dots</t>
  </si>
  <si>
    <t>Centre Hole</t>
  </si>
  <si>
    <t>Outline</t>
  </si>
  <si>
    <t>mm</t>
  </si>
  <si>
    <t>dot number</t>
  </si>
  <si>
    <t>x (cos)</t>
  </si>
  <si>
    <t>y (sin)</t>
  </si>
  <si>
    <t>for plotting outline &amp; centre line</t>
  </si>
  <si>
    <t>for 100/3rpm 216dots</t>
  </si>
  <si>
    <t>for 45rpm 160dots</t>
  </si>
  <si>
    <t>for 78rpm 92dots</t>
  </si>
  <si>
    <t>Rated speed of rotation</t>
  </si>
  <si>
    <t>50Hz electric supplies</t>
  </si>
  <si>
    <t>60Hz electric supplies</t>
  </si>
  <si>
    <t>Nominal 78RPM</t>
  </si>
  <si>
    <t>Nominal 45RPM</t>
  </si>
  <si>
    <t>Nominal 33 1/3RPM</t>
  </si>
  <si>
    <t>-6~18/minute</t>
  </si>
  <si>
    <t>-3~-27/minute</t>
  </si>
  <si>
    <t>as F/3792/27</t>
  </si>
  <si>
    <t>as F/3792/20</t>
  </si>
  <si>
    <t>Quartz frequency (F)</t>
  </si>
  <si>
    <t>N=60f/n for this case is because of sawtooth wave.</t>
  </si>
  <si>
    <t>for Denon DP-2000</t>
  </si>
  <si>
    <t>Hz</t>
  </si>
  <si>
    <t>1121*54</t>
  </si>
  <si>
    <t>It worked fine. I was very late in understanding that the patterns were seen stable but actually two patterns went per flicker due to half-wave rectification(1f).</t>
  </si>
  <si>
    <t>Hz (supply to light as measured)</t>
  </si>
  <si>
    <r>
      <t>*allowable drift of stripes:</t>
    </r>
    <r>
      <rPr>
        <sz val="11"/>
        <rFont val="Times New Roman"/>
        <family val="1"/>
      </rPr>
      <t xml:space="preserve"> to make rpm difference within +/-0.2% compared to nominal</t>
    </r>
    <r>
      <rPr>
        <sz val="11"/>
        <rFont val="Times New Roman"/>
        <family val="1"/>
      </rPr>
      <t xml:space="preserve"> 33.3/45/78</t>
    </r>
    <r>
      <rPr>
        <sz val="11"/>
        <rFont val="Times New Roman"/>
        <family val="1"/>
      </rPr>
      <t>.</t>
    </r>
  </si>
  <si>
    <t>Then a funny question arises: The absolute pitch of a record recorded at 60Hz area shall differ from the reproduced pitch at 50Hz area for 45&amp; 78rpm or vice versa?</t>
  </si>
  <si>
    <t>1) description for 78rpm is omitted &amp; nominal rpm is restricted to 33 1/3 &amp; 45 rpm only.</t>
  </si>
  <si>
    <t xml:space="preserve">where </t>
  </si>
  <si>
    <t>E (%)</t>
  </si>
  <si>
    <t>=</t>
  </si>
  <si>
    <t>Simulation for 45rpm (50Hz)</t>
  </si>
  <si>
    <t>Mean Deviation (%) for 45rpm (50Hz)</t>
  </si>
  <si>
    <r>
      <t>Deviation</t>
    </r>
    <r>
      <rPr>
        <sz val="11"/>
        <rFont val="Times New Roman"/>
        <family val="1"/>
      </rPr>
      <t>%</t>
    </r>
  </si>
  <si>
    <t>77.92rpm+/-0.5%</t>
  </si>
  <si>
    <t>45.11rpm+/-0.5%</t>
  </si>
  <si>
    <t>33 1/3rpm+/-0.5%</t>
  </si>
  <si>
    <t>78.26rpm+/-0.5%</t>
  </si>
  <si>
    <t>45.00rpm+/-0.5%</t>
  </si>
  <si>
    <r>
      <t>d</t>
    </r>
    <r>
      <rPr>
        <sz val="11"/>
        <rFont val="Times New Roman"/>
        <family val="1"/>
      </rPr>
      <t>rift number/min</t>
    </r>
  </si>
  <si>
    <t>100*(actual supply frequency f minus nominal frequency)/nominal frequency</t>
  </si>
  <si>
    <t>(drift number/60+E+0.25)</t>
  </si>
  <si>
    <t>The above rpm complies with IEC specifications (1st &amp; 2nd editions) for 60Hz electric supplies. Technics (National) is originated from Osaka.</t>
  </si>
  <si>
    <t>About hundred years ago an electric power company in Tokyo imported 50Hz generators from Germany (AEG) and another electric power company in Osaka 60Hz from USA (GE).</t>
  </si>
  <si>
    <t xml:space="preserve">BTW: </t>
  </si>
  <si>
    <t xml:space="preserve">In Japan Tokyo area adopts 50Hz while Osaka area adopts 60Hz from historical reasons. </t>
  </si>
  <si>
    <t>+6%forMK2/3/4</t>
  </si>
  <si>
    <t>real deviation from 45rpm (50Hz) shall be adjusted as follows:</t>
  </si>
  <si>
    <t>when E=0</t>
  </si>
  <si>
    <t>but not easy to see with human eyes - their discernment is less than 30 frames/sec as used on TV or Movie.</t>
  </si>
  <si>
    <t>STROBE DISC DESIGN (50Hz)</t>
  </si>
  <si>
    <t>STROBE DISC DESIGN (60Hz)</t>
  </si>
  <si>
    <t>60 Hz Main Supply &amp; Strobe Disc for 60Hz</t>
  </si>
  <si>
    <t>radius of strobe disc</t>
  </si>
  <si>
    <t>50 Hz Main Supply &amp; Strobe Disc for 50Hz</t>
  </si>
  <si>
    <t>N(umber of rotation/minute)=(number of drifting stripes/minute+60*2f)/number of stripes on strobe disc.</t>
  </si>
  <si>
    <t>My funny experiment on home made strobe light with LED</t>
  </si>
  <si>
    <t>IMO: strobe is applied on adjusting rpm roughly and not designed for measurements</t>
  </si>
  <si>
    <t xml:space="preserve">Later I connected additional diode to make full wave rectification (2f): one strobe pattern going per flicker. </t>
  </si>
  <si>
    <t xml:space="preserve">Higher frequency of strobe flicker &amp; multiplied numbers of strobe patterns might be more accurate, </t>
  </si>
  <si>
    <t>The frequency of power supply to strobe light in some Quartz DD (Denon DP-2000) is linked to the frequency divider circuit</t>
  </si>
  <si>
    <t xml:space="preserve">2) for the measurement of rpm at reproduction using conventional strobe method (no drift at 45.11rpm for 50Hz area), </t>
  </si>
  <si>
    <t>Original SL-1200 MK1(No Quartz) adopted conventional set of strobe dots: 133/180/160/216.</t>
  </si>
  <si>
    <t>radius of strobe disc</t>
  </si>
  <si>
    <t>Thus obsolete speed 16 2/3rpm is adjustable with 33 1/3rpm patterns.</t>
  </si>
  <si>
    <t xml:space="preserve">There is no difference in performance - I don't see any flicker at 100times/sec while I could feel some flickers in previous case 50times/sec. </t>
  </si>
  <si>
    <t>IEC98-1964(BS1928-1965): "Speed of reproducing turntable: While reproducing, the speed of the turntable shall be or shall be adjustable to be within +/-2% of the above speeds".</t>
  </si>
  <si>
    <t>As per IEC98-1964(BS1928-1965) "Speed of rotation: Records shall be recorded for reproduction at one of the nominal speeds given in the following table"</t>
  </si>
  <si>
    <t>77.92/78.26, 45.11/45 &amp; 33 1/3 were all valid as nominal rpm as per IEC98-1958&amp;IEC98-1964.</t>
  </si>
  <si>
    <t>Current IEC98-1987 remains unchanged from above except</t>
  </si>
  <si>
    <r>
      <t xml:space="preserve">Such difference shall be only </t>
    </r>
    <r>
      <rPr>
        <u val="single"/>
        <sz val="11"/>
        <rFont val="Times New Roman"/>
        <family val="1"/>
      </rPr>
      <t>0.44%</t>
    </r>
    <r>
      <rPr>
        <sz val="11"/>
        <rFont val="Times New Roman"/>
        <family val="1"/>
      </rPr>
      <t xml:space="preserve"> for 78rpm and </t>
    </r>
    <r>
      <rPr>
        <u val="single"/>
        <sz val="11"/>
        <rFont val="Times New Roman"/>
        <family val="1"/>
      </rPr>
      <t>0.25%</t>
    </r>
    <r>
      <rPr>
        <sz val="11"/>
        <rFont val="Times New Roman"/>
        <family val="1"/>
      </rPr>
      <t xml:space="preserve"> for 45rpm: negligible in comparison with actual fluctuation of cutter lathe and reproducing turntable and warps or eccentricity of records</t>
    </r>
    <r>
      <rPr>
        <sz val="11"/>
        <rFont val="Times New Roman"/>
        <family val="1"/>
      </rPr>
      <t>.</t>
    </r>
  </si>
  <si>
    <r>
      <t>H</t>
    </r>
    <r>
      <rPr>
        <sz val="11"/>
        <rFont val="Times New Roman"/>
        <family val="1"/>
      </rPr>
      <t>ence</t>
    </r>
    <r>
      <rPr>
        <sz val="11"/>
        <rFont val="Times New Roman"/>
        <family val="1"/>
      </rPr>
      <t xml:space="preserve"> IEC</t>
    </r>
    <r>
      <rPr>
        <sz val="11"/>
        <rFont val="Times New Roman"/>
        <family val="1"/>
      </rPr>
      <t>98A &amp; IEC 60581-3(1978) &amp; DIN 45500-T3(1975) etc</t>
    </r>
    <r>
      <rPr>
        <sz val="11"/>
        <rFont val="Times New Roman"/>
        <family val="1"/>
      </rPr>
      <t xml:space="preserve"> allowed </t>
    </r>
    <r>
      <rPr>
        <sz val="11"/>
        <rFont val="Times New Roman"/>
        <family val="1"/>
      </rPr>
      <t>+1.5-1%</t>
    </r>
    <r>
      <rPr>
        <sz val="11"/>
        <rFont val="Times New Roman"/>
        <family val="1"/>
      </rPr>
      <t xml:space="preserve"> as mean deviation from rated speed. </t>
    </r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</si>
</sst>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_ "/>
    <numFmt numFmtId="178" formatCode="0.00_ "/>
    <numFmt numFmtId="179" formatCode="0.0000_ "/>
    <numFmt numFmtId="180" formatCode="0.0%"/>
    <numFmt numFmtId="181" formatCode="0.0000%"/>
    <numFmt numFmtId="182" formatCode="0.00_);[Red]\(0.00\)"/>
    <numFmt numFmtId="183" formatCode="0.0_ "/>
    <numFmt numFmtId="184" formatCode="0_ "/>
    <numFmt numFmtId="185" formatCode="0.000000_ "/>
    <numFmt numFmtId="186" formatCode="0.0000_);[Red]\(0.0000\)"/>
    <numFmt numFmtId="187" formatCode="#,##0_ "/>
    <numFmt numFmtId="188" formatCode="0.0000000_ "/>
    <numFmt numFmtId="189" formatCode="0.000000_);[Red]\(0.000000\)"/>
    <numFmt numFmtId="190" formatCode="0.0000000_);[Red]\(0.0000000\)"/>
    <numFmt numFmtId="191" formatCode="0.00000000_);[Red]\(0.00000000\)"/>
    <numFmt numFmtId="192" formatCode="0.00000_);[Red]\(0.00000\)"/>
    <numFmt numFmtId="193" formatCode="0.00000%"/>
    <numFmt numFmtId="194" formatCode="0.00000000%"/>
    <numFmt numFmtId="195" formatCode="0.0_);[Red]\(0.0\)"/>
    <numFmt numFmtId="196" formatCode="0_);[Red]\(0\)"/>
    <numFmt numFmtId="197" formatCode="0.00;[Red]0.00"/>
    <numFmt numFmtId="198" formatCode="0.0;[Red]0.0"/>
    <numFmt numFmtId="199" formatCode="0.0000000%"/>
    <numFmt numFmtId="200" formatCode="0.000%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000000000000_);[Red]\(0.000000000000000\)"/>
    <numFmt numFmtId="205" formatCode="0.00000000000000000_);[Red]\(0.00000000000000000\)"/>
    <numFmt numFmtId="206" formatCode="0.000_);[Red]\(0.000\)"/>
    <numFmt numFmtId="207" formatCode="0.0"/>
  </numFmts>
  <fonts count="18">
    <font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明朝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3.75"/>
      <name val="Times New Roman"/>
      <family val="1"/>
    </font>
    <font>
      <sz val="3.5"/>
      <name val="Times New Roman"/>
      <family val="1"/>
    </font>
    <font>
      <sz val="8"/>
      <name val="Times New Roman"/>
      <family val="1"/>
    </font>
    <font>
      <sz val="27.25"/>
      <name val="Times New Roman"/>
      <family val="1"/>
    </font>
    <font>
      <b/>
      <sz val="1"/>
      <name val="Times New Roman"/>
      <family val="1"/>
    </font>
    <font>
      <sz val="2"/>
      <name val="Times New Roman"/>
      <family val="1"/>
    </font>
    <font>
      <sz val="3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3" borderId="2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3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178" fontId="0" fillId="0" borderId="1" xfId="0" applyNumberFormat="1" applyBorder="1" applyAlignment="1">
      <alignment/>
    </xf>
    <xf numFmtId="12" fontId="0" fillId="0" borderId="1" xfId="0" applyNumberForma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9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0" borderId="0" xfId="0" applyFont="1" applyAlignment="1">
      <alignment/>
    </xf>
    <xf numFmtId="187" fontId="0" fillId="0" borderId="0" xfId="0" applyNumberFormat="1" applyAlignment="1">
      <alignment/>
    </xf>
    <xf numFmtId="0" fontId="0" fillId="0" borderId="0" xfId="0" applyBorder="1" applyAlignment="1">
      <alignment/>
    </xf>
    <xf numFmtId="179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0" fontId="0" fillId="0" borderId="0" xfId="0" applyNumberFormat="1" applyAlignment="1">
      <alignment/>
    </xf>
    <xf numFmtId="10" fontId="0" fillId="0" borderId="0" xfId="0" applyNumberFormat="1" applyAlignment="1" quotePrefix="1">
      <alignment/>
    </xf>
    <xf numFmtId="0" fontId="6" fillId="0" borderId="0" xfId="0" applyFont="1" applyAlignment="1">
      <alignment/>
    </xf>
    <xf numFmtId="9" fontId="0" fillId="0" borderId="0" xfId="0" applyNumberFormat="1" applyAlignment="1">
      <alignment horizontal="left"/>
    </xf>
    <xf numFmtId="10" fontId="6" fillId="0" borderId="0" xfId="0" applyNumberFormat="1" applyFont="1" applyAlignment="1">
      <alignment horizontal="left"/>
    </xf>
    <xf numFmtId="0" fontId="0" fillId="3" borderId="1" xfId="0" applyFill="1" applyBorder="1" applyAlignment="1">
      <alignment/>
    </xf>
    <xf numFmtId="176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180" fontId="0" fillId="0" borderId="0" xfId="0" applyNumberFormat="1" applyAlignment="1">
      <alignment horizontal="left"/>
    </xf>
    <xf numFmtId="180" fontId="0" fillId="0" borderId="0" xfId="0" applyNumberFormat="1" applyAlignment="1" quotePrefix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0" fillId="3" borderId="1" xfId="0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12" fontId="0" fillId="3" borderId="19" xfId="0" applyNumberFormat="1" applyFill="1" applyBorder="1" applyAlignment="1" applyProtection="1">
      <alignment/>
      <protection locked="0"/>
    </xf>
    <xf numFmtId="0" fontId="0" fillId="3" borderId="20" xfId="0" applyFill="1" applyBorder="1" applyAlignment="1" applyProtection="1">
      <alignment/>
      <protection locked="0"/>
    </xf>
    <xf numFmtId="0" fontId="4" fillId="3" borderId="1" xfId="0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2" borderId="21" xfId="0" applyNumberFormat="1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2" borderId="22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Times New Roman"/>
                <a:ea typeface="Times New Roman"/>
                <a:cs typeface="Times New Roman"/>
              </a:rPr>
              <a:t>Maximum Velocity of Modulation for Recording &amp; Reproduction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Eq1 0.01cm 100/cm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Eq2 Diameter 29cm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Eq3 Diameter 29cm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Eq2 Diameter 12cm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Eq3 Diameter 12cm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Eq1 0.025cm 40/cm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2848503"/>
        <c:axId val="28765616"/>
      </c:scatterChart>
      <c:valAx>
        <c:axId val="62848503"/>
        <c:scaling>
          <c:orientation val="minMax"/>
        </c:scaling>
        <c:axPos val="b"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765616"/>
        <c:crossesAt val="0.1"/>
        <c:crossBetween val="midCat"/>
        <c:dispUnits/>
      </c:valAx>
      <c:valAx>
        <c:axId val="28765616"/>
        <c:scaling>
          <c:logBase val="10"/>
          <c:orientation val="minMax"/>
          <c:max val="100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848503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25" b="0" i="0" u="none" baseline="0">
                <a:latin typeface="Times New Roman"/>
                <a:ea typeface="Times New Roman"/>
                <a:cs typeface="Times New Roman"/>
              </a:rPr>
              <a:t>STROBO (50HZ)</a:t>
            </a:r>
          </a:p>
        </c:rich>
      </c:tx>
      <c:layout>
        <c:manualLayout>
          <c:xMode val="factor"/>
          <c:yMode val="factor"/>
          <c:x val="-0.01075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25"/>
          <c:w val="1"/>
          <c:h val="0.88"/>
        </c:manualLayout>
      </c:layout>
      <c:scatterChart>
        <c:scatterStyle val="lineMarker"/>
        <c:varyColors val="0"/>
        <c:ser>
          <c:idx val="1"/>
          <c:order val="0"/>
          <c:tx>
            <c:v>Centre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0"/>
            <c:dispRSqr val="0"/>
          </c:trendline>
          <c:trendline>
            <c:trendlineType val="poly"/>
            <c:order val="2"/>
            <c:dispEq val="0"/>
            <c:dispRSqr val="0"/>
          </c:trendline>
          <c:xVal>
            <c:numRef>
              <c:f>RPM!$I$94:$I$274</c:f>
              <c:numCache/>
            </c:numRef>
          </c:xVal>
          <c:yVal>
            <c:numRef>
              <c:f>RPM!$J$94:$J$274</c:f>
              <c:numCache/>
            </c:numRef>
          </c:yVal>
          <c:smooth val="0"/>
        </c:ser>
        <c:ser>
          <c:idx val="0"/>
          <c:order val="1"/>
          <c:tx>
            <c:v>100/3rpm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RPM!$C$94:$C$273</c:f>
              <c:numCache/>
            </c:numRef>
          </c:xVal>
          <c:yVal>
            <c:numRef>
              <c:f>RPM!$D$94:$D$273</c:f>
              <c:numCache/>
            </c:numRef>
          </c:yVal>
          <c:smooth val="0"/>
        </c:ser>
        <c:ser>
          <c:idx val="2"/>
          <c:order val="2"/>
          <c:tx>
            <c:v>45rpm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RPM!$E$94:$E$226</c:f>
              <c:numCache/>
            </c:numRef>
          </c:xVal>
          <c:yVal>
            <c:numRef>
              <c:f>RPM!$F$94:$F$226</c:f>
              <c:numCache/>
            </c:numRef>
          </c:yVal>
          <c:smooth val="0"/>
        </c:ser>
        <c:ser>
          <c:idx val="3"/>
          <c:order val="3"/>
          <c:tx>
            <c:v>78rpm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RPM!$G$94:$G$170</c:f>
              <c:numCache/>
            </c:numRef>
          </c:xVal>
          <c:yVal>
            <c:numRef>
              <c:f>RPM!$H$94:$H$170</c:f>
              <c:numCache/>
            </c:numRef>
          </c:yVal>
          <c:smooth val="0"/>
        </c:ser>
        <c:ser>
          <c:idx val="4"/>
          <c:order val="4"/>
          <c:tx>
            <c:v>Outline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RPM!$K$94:$K$274</c:f>
              <c:numCache/>
            </c:numRef>
          </c:xVal>
          <c:yVal>
            <c:numRef>
              <c:f>RPM!$L$94:$L$274</c:f>
              <c:numCache/>
            </c:numRef>
          </c:yVal>
          <c:smooth val="1"/>
        </c:ser>
        <c:axId val="57563953"/>
        <c:axId val="48313530"/>
      </c:scatterChart>
      <c:valAx>
        <c:axId val="57563953"/>
        <c:scaling>
          <c:orientation val="minMax"/>
        </c:scaling>
        <c:axPos val="b"/>
        <c:delete val="1"/>
        <c:majorTickMark val="none"/>
        <c:minorTickMark val="none"/>
        <c:tickLblPos val="none"/>
        <c:crossAx val="48313530"/>
        <c:crosses val="autoZero"/>
        <c:crossBetween val="midCat"/>
        <c:dispUnits/>
      </c:valAx>
      <c:valAx>
        <c:axId val="48313530"/>
        <c:scaling>
          <c:orientation val="minMax"/>
        </c:scaling>
        <c:axPos val="l"/>
        <c:majorGridlines>
          <c:spPr>
            <a:ln w="25400">
              <a:solidFill>
                <a:srgbClr val="FFFFFF"/>
              </a:solidFill>
            </a:ln>
          </c:spPr>
        </c:majorGridlines>
        <c:delete val="1"/>
        <c:majorTickMark val="in"/>
        <c:minorTickMark val="none"/>
        <c:tickLblPos val="none"/>
        <c:crossAx val="575639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Times New Roman"/>
                <a:ea typeface="Times New Roman"/>
                <a:cs typeface="Times New Roman"/>
              </a:rPr>
              <a:t>STROBO(50Hz pulse for 100/3RPM)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センター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0"/>
            <c:dispRSqr val="0"/>
          </c:trendline>
          <c:trendline>
            <c:trendlineType val="poly"/>
            <c:order val="2"/>
            <c:dispEq val="0"/>
            <c:dispRSqr val="0"/>
          </c:trendline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v>外周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内周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2168587"/>
        <c:axId val="21081828"/>
      </c:scatterChart>
      <c:valAx>
        <c:axId val="32168587"/>
        <c:scaling>
          <c:orientation val="minMax"/>
        </c:scaling>
        <c:axPos val="b"/>
        <c:delete val="1"/>
        <c:majorTickMark val="none"/>
        <c:minorTickMark val="none"/>
        <c:tickLblPos val="none"/>
        <c:crossAx val="21081828"/>
        <c:crosses val="autoZero"/>
        <c:crossBetween val="midCat"/>
        <c:dispUnits/>
      </c:valAx>
      <c:valAx>
        <c:axId val="2108182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in"/>
        <c:minorTickMark val="none"/>
        <c:tickLblPos val="none"/>
        <c:crossAx val="32168587"/>
        <c:crosses val="autoZero"/>
        <c:crossBetween val="midCat"/>
        <c:dispUnits/>
      </c:valAx>
      <c:spPr>
        <a:noFill/>
        <a:ln w="3175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Times New Roman"/>
                <a:ea typeface="Times New Roman"/>
                <a:cs typeface="Times New Roman"/>
              </a:rPr>
              <a:t>STROBO(50Hz pulse for 100/3RPM)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センター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0"/>
            <c:dispRSqr val="0"/>
          </c:trendline>
          <c:trendline>
            <c:trendlineType val="poly"/>
            <c:order val="2"/>
            <c:dispEq val="0"/>
            <c:dispRSqr val="0"/>
          </c:trendline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v>外周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内周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518725"/>
        <c:axId val="29906478"/>
      </c:scatterChart>
      <c:valAx>
        <c:axId val="55518725"/>
        <c:scaling>
          <c:orientation val="minMax"/>
        </c:scaling>
        <c:axPos val="b"/>
        <c:delete val="1"/>
        <c:majorTickMark val="none"/>
        <c:minorTickMark val="none"/>
        <c:tickLblPos val="none"/>
        <c:crossAx val="29906478"/>
        <c:crosses val="autoZero"/>
        <c:crossBetween val="midCat"/>
        <c:dispUnits/>
      </c:valAx>
      <c:valAx>
        <c:axId val="2990647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in"/>
        <c:minorTickMark val="none"/>
        <c:tickLblPos val="none"/>
        <c:crossAx val="55518725"/>
        <c:crosses val="autoZero"/>
        <c:crossBetween val="midCat"/>
        <c:dispUnits/>
      </c:valAx>
      <c:spPr>
        <a:noFill/>
        <a:ln w="3175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0" b="0" i="0" u="none" baseline="0">
                <a:latin typeface="Times New Roman"/>
                <a:ea typeface="Times New Roman"/>
                <a:cs typeface="Times New Roman"/>
              </a:rPr>
              <a:t>STROBO (60HZ)</a:t>
            </a:r>
          </a:p>
        </c:rich>
      </c:tx>
      <c:layout>
        <c:manualLayout>
          <c:xMode val="factor"/>
          <c:yMode val="factor"/>
          <c:x val="-0.0155"/>
          <c:y val="0.0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2875"/>
        </c:manualLayout>
      </c:layout>
      <c:scatterChart>
        <c:scatterStyle val="lineMarker"/>
        <c:varyColors val="0"/>
        <c:ser>
          <c:idx val="1"/>
          <c:order val="0"/>
          <c:tx>
            <c:v>Centre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0"/>
            <c:dispRSqr val="0"/>
          </c:trendline>
          <c:trendline>
            <c:trendlineType val="poly"/>
            <c:order val="2"/>
            <c:dispEq val="0"/>
            <c:dispRSqr val="0"/>
          </c:trendline>
          <c:xVal>
            <c:numRef>
              <c:f>RPM!$I$281:$I$497</c:f>
              <c:numCache/>
            </c:numRef>
          </c:xVal>
          <c:yVal>
            <c:numRef>
              <c:f>RPM!$J$281:$J$497</c:f>
              <c:numCache/>
            </c:numRef>
          </c:yVal>
          <c:smooth val="0"/>
        </c:ser>
        <c:ser>
          <c:idx val="0"/>
          <c:order val="1"/>
          <c:tx>
            <c:v>100/3rpm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RPM!$C$281:$C$496</c:f>
              <c:numCache/>
            </c:numRef>
          </c:xVal>
          <c:yVal>
            <c:numRef>
              <c:f>RPM!$D$281:$D$496</c:f>
              <c:numCache/>
            </c:numRef>
          </c:yVal>
          <c:smooth val="0"/>
        </c:ser>
        <c:ser>
          <c:idx val="2"/>
          <c:order val="2"/>
          <c:tx>
            <c:v>45rpm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RPM!$E$281:$E$440</c:f>
              <c:numCache/>
            </c:numRef>
          </c:xVal>
          <c:yVal>
            <c:numRef>
              <c:f>RPM!$F$281:$F$440</c:f>
              <c:numCache/>
            </c:numRef>
          </c:yVal>
          <c:smooth val="0"/>
        </c:ser>
        <c:ser>
          <c:idx val="3"/>
          <c:order val="3"/>
          <c:tx>
            <c:v>78rpm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RPM!$G$281:$G$372</c:f>
              <c:numCache/>
            </c:numRef>
          </c:xVal>
          <c:yVal>
            <c:numRef>
              <c:f>RPM!$H$281:$H$372</c:f>
              <c:numCache/>
            </c:numRef>
          </c:yVal>
          <c:smooth val="0"/>
        </c:ser>
        <c:ser>
          <c:idx val="4"/>
          <c:order val="4"/>
          <c:tx>
            <c:v>Outline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RPM!$K$281:$K$497</c:f>
              <c:numCache/>
            </c:numRef>
          </c:xVal>
          <c:yVal>
            <c:numRef>
              <c:f>RPM!$L$281:$L$497</c:f>
              <c:numCache/>
            </c:numRef>
          </c:yVal>
          <c:smooth val="1"/>
        </c:ser>
        <c:axId val="722847"/>
        <c:axId val="6505624"/>
      </c:scatterChart>
      <c:valAx>
        <c:axId val="722847"/>
        <c:scaling>
          <c:orientation val="minMax"/>
        </c:scaling>
        <c:axPos val="b"/>
        <c:delete val="1"/>
        <c:majorTickMark val="none"/>
        <c:minorTickMark val="none"/>
        <c:tickLblPos val="none"/>
        <c:crossAx val="6505624"/>
        <c:crosses val="autoZero"/>
        <c:crossBetween val="midCat"/>
        <c:dispUnits/>
      </c:valAx>
      <c:valAx>
        <c:axId val="650562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in"/>
        <c:minorTickMark val="none"/>
        <c:tickLblPos val="none"/>
        <c:crossAx val="7228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3</xdr:col>
      <xdr:colOff>895350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675" y="0"/>
        <a:ext cx="3076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</xdr:colOff>
      <xdr:row>92</xdr:row>
      <xdr:rowOff>19050</xdr:rowOff>
    </xdr:from>
    <xdr:to>
      <xdr:col>27</xdr:col>
      <xdr:colOff>257175</xdr:colOff>
      <xdr:row>144</xdr:row>
      <xdr:rowOff>38100</xdr:rowOff>
    </xdr:to>
    <xdr:graphicFrame>
      <xdr:nvGraphicFramePr>
        <xdr:cNvPr id="2" name="Chart 2"/>
        <xdr:cNvGraphicFramePr/>
      </xdr:nvGraphicFramePr>
      <xdr:xfrm>
        <a:off x="9963150" y="17545050"/>
        <a:ext cx="8743950" cy="992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274</xdr:row>
      <xdr:rowOff>0</xdr:rowOff>
    </xdr:from>
    <xdr:to>
      <xdr:col>4</xdr:col>
      <xdr:colOff>0</xdr:colOff>
      <xdr:row>274</xdr:row>
      <xdr:rowOff>0</xdr:rowOff>
    </xdr:to>
    <xdr:graphicFrame>
      <xdr:nvGraphicFramePr>
        <xdr:cNvPr id="3" name="Chart 3"/>
        <xdr:cNvGraphicFramePr/>
      </xdr:nvGraphicFramePr>
      <xdr:xfrm>
        <a:off x="3238500" y="52197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461</xdr:row>
      <xdr:rowOff>0</xdr:rowOff>
    </xdr:from>
    <xdr:to>
      <xdr:col>5</xdr:col>
      <xdr:colOff>0</xdr:colOff>
      <xdr:row>461</xdr:row>
      <xdr:rowOff>0</xdr:rowOff>
    </xdr:to>
    <xdr:graphicFrame>
      <xdr:nvGraphicFramePr>
        <xdr:cNvPr id="4" name="Chart 4"/>
        <xdr:cNvGraphicFramePr/>
      </xdr:nvGraphicFramePr>
      <xdr:xfrm>
        <a:off x="4019550" y="878205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283</xdr:row>
      <xdr:rowOff>47625</xdr:rowOff>
    </xdr:from>
    <xdr:to>
      <xdr:col>27</xdr:col>
      <xdr:colOff>466725</xdr:colOff>
      <xdr:row>340</xdr:row>
      <xdr:rowOff>66675</xdr:rowOff>
    </xdr:to>
    <xdr:graphicFrame>
      <xdr:nvGraphicFramePr>
        <xdr:cNvPr id="5" name="Chart 5"/>
        <xdr:cNvGraphicFramePr/>
      </xdr:nvGraphicFramePr>
      <xdr:xfrm>
        <a:off x="9305925" y="53959125"/>
        <a:ext cx="9610725" cy="10877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7"/>
  <sheetViews>
    <sheetView tabSelected="1" workbookViewId="0" topLeftCell="A71">
      <selection activeCell="D83" sqref="D83"/>
    </sheetView>
  </sheetViews>
  <sheetFormatPr defaultColWidth="9.140625" defaultRowHeight="15"/>
  <cols>
    <col min="2" max="2" width="7.8515625" style="0" customWidth="1"/>
    <col min="3" max="3" width="16.7109375" style="0" customWidth="1"/>
    <col min="4" max="4" width="14.8515625" style="0" customWidth="1"/>
    <col min="5" max="5" width="11.7109375" style="0" customWidth="1"/>
    <col min="6" max="6" width="12.7109375" style="0" customWidth="1"/>
    <col min="7" max="7" width="14.8515625" style="0" customWidth="1"/>
    <col min="8" max="8" width="11.00390625" style="0" customWidth="1"/>
    <col min="9" max="9" width="10.140625" style="0" bestFit="1" customWidth="1"/>
    <col min="10" max="10" width="11.00390625" style="0" customWidth="1"/>
    <col min="11" max="11" width="10.140625" style="0" customWidth="1"/>
    <col min="12" max="12" width="9.421875" style="0" customWidth="1"/>
  </cols>
  <sheetData>
    <row r="1" ht="15">
      <c r="A1" s="1" t="s">
        <v>2</v>
      </c>
    </row>
    <row r="3" ht="15">
      <c r="A3" t="s">
        <v>3</v>
      </c>
    </row>
    <row r="4" spans="2:6" ht="15">
      <c r="B4" s="1" t="s">
        <v>4</v>
      </c>
      <c r="F4" t="s">
        <v>6</v>
      </c>
    </row>
    <row r="5" spans="2:9" ht="15.75" thickBot="1">
      <c r="B5" t="s">
        <v>5</v>
      </c>
      <c r="F5" t="s">
        <v>120</v>
      </c>
      <c r="I5" s="47" t="s">
        <v>122</v>
      </c>
    </row>
    <row r="6" spans="1:11" ht="15">
      <c r="A6" s="2" t="s">
        <v>7</v>
      </c>
      <c r="B6" s="3">
        <f>(B7+120*B8)/B9</f>
        <v>33.333333333333336</v>
      </c>
      <c r="C6" t="s">
        <v>8</v>
      </c>
      <c r="F6" s="60">
        <v>33.333333333333336</v>
      </c>
      <c r="G6" s="61">
        <v>45</v>
      </c>
      <c r="H6" s="4">
        <v>78</v>
      </c>
      <c r="I6" s="60">
        <v>33.333333333333336</v>
      </c>
      <c r="J6" s="61">
        <v>45</v>
      </c>
      <c r="K6" s="4">
        <v>78</v>
      </c>
    </row>
    <row r="7" spans="1:11" ht="15">
      <c r="A7" s="2" t="s">
        <v>9</v>
      </c>
      <c r="B7" s="5">
        <v>0</v>
      </c>
      <c r="C7" t="s">
        <v>10</v>
      </c>
      <c r="F7" s="6">
        <f aca="true" t="shared" si="0" ref="F7:K7">F6*F9-120*F8</f>
        <v>0</v>
      </c>
      <c r="G7" s="3">
        <f t="shared" si="0"/>
        <v>0</v>
      </c>
      <c r="H7" s="7">
        <f t="shared" si="0"/>
        <v>-24</v>
      </c>
      <c r="I7" s="6">
        <f t="shared" si="0"/>
        <v>0</v>
      </c>
      <c r="J7" s="3">
        <f t="shared" si="0"/>
        <v>-15</v>
      </c>
      <c r="K7" s="7">
        <f t="shared" si="0"/>
        <v>6</v>
      </c>
    </row>
    <row r="8" spans="1:11" ht="15">
      <c r="A8" s="2" t="s">
        <v>11</v>
      </c>
      <c r="B8" s="5">
        <v>50</v>
      </c>
      <c r="C8" s="1" t="s">
        <v>12</v>
      </c>
      <c r="F8" s="8">
        <v>60</v>
      </c>
      <c r="G8" s="5">
        <v>60</v>
      </c>
      <c r="H8" s="9">
        <v>60</v>
      </c>
      <c r="I8" s="8">
        <v>50</v>
      </c>
      <c r="J8" s="5">
        <v>50</v>
      </c>
      <c r="K8" s="9">
        <v>50</v>
      </c>
    </row>
    <row r="9" spans="1:11" ht="15.75" thickBot="1">
      <c r="A9" s="2" t="s">
        <v>13</v>
      </c>
      <c r="B9" s="5">
        <v>180</v>
      </c>
      <c r="C9" t="s">
        <v>14</v>
      </c>
      <c r="F9" s="10">
        <v>216</v>
      </c>
      <c r="G9" s="11">
        <v>160</v>
      </c>
      <c r="H9" s="12">
        <v>92</v>
      </c>
      <c r="I9" s="10">
        <v>180</v>
      </c>
      <c r="J9" s="11">
        <v>133</v>
      </c>
      <c r="K9" s="12">
        <v>77</v>
      </c>
    </row>
    <row r="10" ht="15">
      <c r="B10" s="13" t="s">
        <v>15</v>
      </c>
    </row>
    <row r="11" ht="15">
      <c r="B11" s="1" t="s">
        <v>123</v>
      </c>
    </row>
    <row r="12" spans="2:7" ht="15">
      <c r="B12" s="71" t="s">
        <v>16</v>
      </c>
      <c r="C12" s="71"/>
      <c r="D12" s="71"/>
      <c r="E12" s="71" t="s">
        <v>17</v>
      </c>
      <c r="F12" s="71"/>
      <c r="G12" s="71"/>
    </row>
    <row r="13" spans="2:7" ht="15">
      <c r="B13" s="14" t="s">
        <v>18</v>
      </c>
      <c r="C13" s="15" t="s">
        <v>19</v>
      </c>
      <c r="D13" s="15" t="s">
        <v>20</v>
      </c>
      <c r="E13" s="14" t="s">
        <v>18</v>
      </c>
      <c r="F13" s="15" t="s">
        <v>19</v>
      </c>
      <c r="G13" s="15" t="s">
        <v>20</v>
      </c>
    </row>
    <row r="14" spans="2:7" ht="15">
      <c r="B14" s="15">
        <v>77.92</v>
      </c>
      <c r="C14" s="15">
        <v>77</v>
      </c>
      <c r="D14" s="16" t="s">
        <v>82</v>
      </c>
      <c r="E14" s="15">
        <v>78.26</v>
      </c>
      <c r="F14" s="15">
        <v>92</v>
      </c>
      <c r="G14" s="16" t="s">
        <v>21</v>
      </c>
    </row>
    <row r="15" spans="2:7" ht="15">
      <c r="B15" s="15">
        <v>45.11</v>
      </c>
      <c r="C15" s="15">
        <v>133</v>
      </c>
      <c r="D15" s="16" t="s">
        <v>83</v>
      </c>
      <c r="E15" s="17">
        <v>45</v>
      </c>
      <c r="F15" s="15">
        <v>160</v>
      </c>
      <c r="G15" s="16" t="s">
        <v>22</v>
      </c>
    </row>
    <row r="16" spans="2:8" ht="15">
      <c r="B16" s="18">
        <v>33.333333333333336</v>
      </c>
      <c r="C16" s="15">
        <v>180</v>
      </c>
      <c r="D16" s="16" t="s">
        <v>23</v>
      </c>
      <c r="E16" s="18">
        <v>33.333333333333336</v>
      </c>
      <c r="F16" s="15">
        <v>216</v>
      </c>
      <c r="G16" s="16" t="s">
        <v>22</v>
      </c>
      <c r="H16" s="19"/>
    </row>
    <row r="17" ht="15">
      <c r="B17" s="20" t="s">
        <v>93</v>
      </c>
    </row>
    <row r="18" ht="15">
      <c r="B18" t="s">
        <v>24</v>
      </c>
    </row>
    <row r="19" ht="15">
      <c r="B19" t="s">
        <v>0</v>
      </c>
    </row>
    <row r="20" ht="15">
      <c r="B20" t="s">
        <v>125</v>
      </c>
    </row>
    <row r="21" ht="15">
      <c r="B21" t="s">
        <v>25</v>
      </c>
    </row>
    <row r="23" ht="15">
      <c r="A23" s="1" t="s">
        <v>124</v>
      </c>
    </row>
    <row r="24" ht="15">
      <c r="B24" t="s">
        <v>26</v>
      </c>
    </row>
    <row r="25" ht="15">
      <c r="B25" t="s">
        <v>1</v>
      </c>
    </row>
    <row r="26" ht="15">
      <c r="B26" t="s">
        <v>91</v>
      </c>
    </row>
    <row r="27" ht="15">
      <c r="B27" t="s">
        <v>126</v>
      </c>
    </row>
    <row r="28" ht="15">
      <c r="B28" t="s">
        <v>133</v>
      </c>
    </row>
    <row r="29" ht="15">
      <c r="B29" t="s">
        <v>132</v>
      </c>
    </row>
    <row r="30" spans="2:3" ht="15">
      <c r="B30" s="21" t="s">
        <v>127</v>
      </c>
      <c r="C30" s="21"/>
    </row>
    <row r="31" spans="2:3" ht="15">
      <c r="B31" s="21" t="s">
        <v>117</v>
      </c>
      <c r="C31" s="21"/>
    </row>
    <row r="32" ht="15">
      <c r="B32" t="s">
        <v>128</v>
      </c>
    </row>
    <row r="33" ht="15">
      <c r="B33" t="s">
        <v>27</v>
      </c>
    </row>
    <row r="34" ht="15">
      <c r="B34" t="s">
        <v>28</v>
      </c>
    </row>
    <row r="35" ht="15">
      <c r="F35" s="28" t="s">
        <v>87</v>
      </c>
    </row>
    <row r="36" spans="3:8" ht="15">
      <c r="C36" s="22" t="s">
        <v>92</v>
      </c>
      <c r="D36" s="2" t="s">
        <v>30</v>
      </c>
      <c r="E36" t="s">
        <v>31</v>
      </c>
      <c r="F36" s="24" t="s">
        <v>32</v>
      </c>
      <c r="G36" s="1" t="s">
        <v>33</v>
      </c>
      <c r="H36" s="1" t="s">
        <v>34</v>
      </c>
    </row>
    <row r="37" spans="3:8" ht="15">
      <c r="C37" s="2">
        <v>69.445</v>
      </c>
      <c r="D37" s="2">
        <f>100/3</f>
        <v>33.333333333333336</v>
      </c>
      <c r="E37">
        <v>125</v>
      </c>
      <c r="F37">
        <f>120*C37/E37</f>
        <v>66.6672</v>
      </c>
      <c r="G37" s="25">
        <f>60*C37/E37</f>
        <v>33.3336</v>
      </c>
      <c r="H37" s="26">
        <f>(G37-D37)/D37</f>
        <v>7.999999999839246E-06</v>
      </c>
    </row>
    <row r="38" spans="3:8" ht="15">
      <c r="C38" s="2">
        <v>93.751</v>
      </c>
      <c r="D38" s="2">
        <f>45</f>
        <v>45</v>
      </c>
      <c r="E38">
        <v>125</v>
      </c>
      <c r="F38">
        <f>120*C38/E38</f>
        <v>90.00096</v>
      </c>
      <c r="G38" s="25">
        <f>60*C38/E38</f>
        <v>45.00048</v>
      </c>
      <c r="H38" s="26">
        <f>(G38-D38)/D38</f>
        <v>1.0666666666736546E-05</v>
      </c>
    </row>
    <row r="39" spans="3:9" ht="15">
      <c r="C39" s="44" t="s">
        <v>86</v>
      </c>
      <c r="D39" s="45"/>
      <c r="E39" s="52" t="s">
        <v>37</v>
      </c>
      <c r="F39" s="46" t="s">
        <v>38</v>
      </c>
      <c r="H39" s="25"/>
      <c r="I39" s="26"/>
    </row>
    <row r="40" spans="3:7" ht="15">
      <c r="C40" s="47" t="s">
        <v>88</v>
      </c>
      <c r="D40" s="30"/>
      <c r="E40" s="53">
        <f>C41/3792/27</f>
        <v>69.44444444444444</v>
      </c>
      <c r="F40" s="48">
        <f>C41/3792/20</f>
        <v>93.75</v>
      </c>
      <c r="G40" t="s">
        <v>89</v>
      </c>
    </row>
    <row r="41" spans="2:7" ht="15">
      <c r="B41" s="1"/>
      <c r="C41" s="49">
        <v>7110000</v>
      </c>
      <c r="D41" s="50" t="s">
        <v>36</v>
      </c>
      <c r="E41" s="54" t="s">
        <v>84</v>
      </c>
      <c r="F41" s="51" t="s">
        <v>85</v>
      </c>
      <c r="G41" s="27"/>
    </row>
    <row r="42" ht="15">
      <c r="F42" s="19"/>
    </row>
    <row r="43" ht="15">
      <c r="A43" s="1" t="s">
        <v>39</v>
      </c>
    </row>
    <row r="44" spans="2:12" ht="15">
      <c r="B44" t="s">
        <v>35</v>
      </c>
      <c r="E44">
        <v>3579600</v>
      </c>
      <c r="F44" t="s">
        <v>36</v>
      </c>
      <c r="G44" t="s">
        <v>40</v>
      </c>
      <c r="H44" s="29">
        <v>5836800</v>
      </c>
      <c r="I44" t="s">
        <v>36</v>
      </c>
      <c r="J44" s="29"/>
      <c r="K44" s="29"/>
      <c r="L44" s="29"/>
    </row>
    <row r="45" spans="2:9" ht="15">
      <c r="B45" s="30" t="s">
        <v>41</v>
      </c>
      <c r="E45" s="30">
        <f>E44/(157*54*8)</f>
        <v>52.77777777777778</v>
      </c>
      <c r="F45" s="30" t="s">
        <v>36</v>
      </c>
      <c r="G45" s="22" t="s">
        <v>42</v>
      </c>
      <c r="H45" s="23">
        <f>H44/(256*54*8)</f>
        <v>52.77777777777778</v>
      </c>
      <c r="I45" t="s">
        <v>36</v>
      </c>
    </row>
    <row r="46" spans="2:9" ht="15">
      <c r="B46" s="30" t="s">
        <v>43</v>
      </c>
      <c r="E46" s="30">
        <f>E44/(157*40*8)</f>
        <v>71.25</v>
      </c>
      <c r="F46" s="30" t="s">
        <v>36</v>
      </c>
      <c r="G46" s="22" t="s">
        <v>44</v>
      </c>
      <c r="H46" s="23">
        <f>H44/(256*40*8)</f>
        <v>71.25</v>
      </c>
      <c r="I46" t="s">
        <v>36</v>
      </c>
    </row>
    <row r="47" spans="2:9" ht="13.5" customHeight="1">
      <c r="B47" s="30" t="s">
        <v>45</v>
      </c>
      <c r="E47" s="30">
        <f>E44/(157*23*8)</f>
        <v>123.91304347826087</v>
      </c>
      <c r="F47" s="30" t="s">
        <v>36</v>
      </c>
      <c r="G47" s="22" t="s">
        <v>46</v>
      </c>
      <c r="H47" s="23">
        <f>H44/(256*23*8)</f>
        <v>123.91304347826087</v>
      </c>
      <c r="I47" t="s">
        <v>36</v>
      </c>
    </row>
    <row r="49" spans="3:8" ht="15">
      <c r="C49" s="22" t="s">
        <v>29</v>
      </c>
      <c r="D49" s="2" t="s">
        <v>30</v>
      </c>
      <c r="E49" t="s">
        <v>31</v>
      </c>
      <c r="G49" s="24" t="s">
        <v>32</v>
      </c>
      <c r="H49" t="s">
        <v>47</v>
      </c>
    </row>
    <row r="50" spans="3:7" ht="15">
      <c r="C50" s="2">
        <f>E45</f>
        <v>52.77777777777778</v>
      </c>
      <c r="D50" s="2">
        <f>100/3</f>
        <v>33.333333333333336</v>
      </c>
      <c r="E50">
        <v>190</v>
      </c>
      <c r="G50" s="31">
        <f>120*C50/E50</f>
        <v>33.33333333333333</v>
      </c>
    </row>
    <row r="51" spans="3:7" ht="15">
      <c r="C51" s="2">
        <f>E46</f>
        <v>71.25</v>
      </c>
      <c r="D51" s="2">
        <f>45</f>
        <v>45</v>
      </c>
      <c r="E51">
        <v>190</v>
      </c>
      <c r="G51" s="31">
        <f>120*C51/E51</f>
        <v>45</v>
      </c>
    </row>
    <row r="52" spans="3:7" ht="15">
      <c r="C52" s="2">
        <f>E47</f>
        <v>123.91304347826087</v>
      </c>
      <c r="D52" s="2">
        <v>78</v>
      </c>
      <c r="E52">
        <v>190</v>
      </c>
      <c r="G52" s="31">
        <f>120*C52/E52</f>
        <v>78.26086956521739</v>
      </c>
    </row>
    <row r="53" ht="15">
      <c r="B53" t="s">
        <v>110</v>
      </c>
    </row>
    <row r="54" spans="2:3" ht="15">
      <c r="B54" t="s">
        <v>112</v>
      </c>
      <c r="C54" t="s">
        <v>113</v>
      </c>
    </row>
    <row r="55" ht="15">
      <c r="C55" t="s">
        <v>111</v>
      </c>
    </row>
    <row r="56" spans="2:7" ht="15">
      <c r="B56" s="1" t="s">
        <v>135</v>
      </c>
      <c r="C56" s="1"/>
      <c r="D56" s="1"/>
      <c r="E56" s="1"/>
      <c r="F56" s="1"/>
      <c r="G56" s="1"/>
    </row>
    <row r="57" spans="2:7" ht="15">
      <c r="B57" s="70" t="s">
        <v>76</v>
      </c>
      <c r="C57" s="70"/>
      <c r="D57" s="68" t="s">
        <v>77</v>
      </c>
      <c r="E57" s="69"/>
      <c r="F57" s="68" t="s">
        <v>78</v>
      </c>
      <c r="G57" s="69"/>
    </row>
    <row r="58" spans="2:7" ht="15">
      <c r="B58" s="70" t="s">
        <v>79</v>
      </c>
      <c r="C58" s="70"/>
      <c r="D58" s="68" t="s">
        <v>102</v>
      </c>
      <c r="E58" s="69"/>
      <c r="F58" s="68" t="s">
        <v>105</v>
      </c>
      <c r="G58" s="69"/>
    </row>
    <row r="59" spans="2:7" ht="15">
      <c r="B59" s="70" t="s">
        <v>80</v>
      </c>
      <c r="C59" s="70"/>
      <c r="D59" s="68" t="s">
        <v>103</v>
      </c>
      <c r="E59" s="69"/>
      <c r="F59" s="68" t="s">
        <v>106</v>
      </c>
      <c r="G59" s="69"/>
    </row>
    <row r="60" spans="2:7" ht="15">
      <c r="B60" s="70" t="s">
        <v>81</v>
      </c>
      <c r="C60" s="70"/>
      <c r="D60" s="68" t="s">
        <v>104</v>
      </c>
      <c r="E60" s="69"/>
      <c r="F60" s="68" t="s">
        <v>104</v>
      </c>
      <c r="G60" s="69"/>
    </row>
    <row r="61" spans="2:7" ht="15">
      <c r="B61" s="1" t="s">
        <v>134</v>
      </c>
      <c r="C61" s="41"/>
      <c r="D61" s="1"/>
      <c r="E61" s="1"/>
      <c r="F61" s="1"/>
      <c r="G61" s="1"/>
    </row>
    <row r="62" spans="2:7" ht="15">
      <c r="B62" s="23" t="s">
        <v>94</v>
      </c>
      <c r="C62" s="41"/>
      <c r="D62" s="1"/>
      <c r="E62" s="1"/>
      <c r="F62" s="1"/>
      <c r="G62" s="1"/>
    </row>
    <row r="63" spans="2:7" ht="15">
      <c r="B63" s="23" t="s">
        <v>138</v>
      </c>
      <c r="C63" s="41"/>
      <c r="D63" s="1"/>
      <c r="E63" s="1"/>
      <c r="F63" s="1"/>
      <c r="G63" s="1"/>
    </row>
    <row r="64" spans="2:7" ht="15">
      <c r="B64" s="23" t="s">
        <v>139</v>
      </c>
      <c r="C64" s="41"/>
      <c r="D64" s="1"/>
      <c r="E64" s="1"/>
      <c r="F64" s="1"/>
      <c r="G64" s="1"/>
    </row>
    <row r="65" spans="2:7" ht="15">
      <c r="B65" s="1" t="s">
        <v>136</v>
      </c>
      <c r="C65" s="41"/>
      <c r="D65" s="1"/>
      <c r="E65" s="1"/>
      <c r="F65" s="1"/>
      <c r="G65" s="1"/>
    </row>
    <row r="66" spans="2:7" ht="15">
      <c r="B66" s="55" t="s">
        <v>137</v>
      </c>
      <c r="C66" s="56"/>
      <c r="D66" s="57"/>
      <c r="E66" s="1"/>
      <c r="F66" s="1"/>
      <c r="G66" s="1"/>
    </row>
    <row r="67" spans="2:7" ht="15">
      <c r="B67" s="57"/>
      <c r="C67" s="57" t="s">
        <v>95</v>
      </c>
      <c r="D67" s="56"/>
      <c r="E67" s="1"/>
      <c r="F67" s="1"/>
      <c r="G67" s="1"/>
    </row>
    <row r="68" spans="2:4" ht="15">
      <c r="B68" s="56"/>
      <c r="C68" s="57" t="s">
        <v>129</v>
      </c>
      <c r="D68" s="56"/>
    </row>
    <row r="69" spans="2:4" ht="15">
      <c r="B69" s="56"/>
      <c r="C69" s="57" t="s">
        <v>115</v>
      </c>
      <c r="D69" s="56"/>
    </row>
    <row r="70" spans="2:12" ht="15">
      <c r="B70" s="1" t="s">
        <v>100</v>
      </c>
      <c r="C70" s="1"/>
      <c r="D70" s="1"/>
      <c r="E70" s="1" t="s">
        <v>98</v>
      </c>
      <c r="F70" s="1" t="s">
        <v>109</v>
      </c>
      <c r="G70" s="1"/>
      <c r="H70" s="23"/>
      <c r="J70" s="56"/>
      <c r="K70" s="56"/>
      <c r="L70" s="56"/>
    </row>
    <row r="71" spans="2:8" ht="15">
      <c r="B71" s="23"/>
      <c r="C71" s="23" t="s">
        <v>96</v>
      </c>
      <c r="D71" s="23" t="s">
        <v>97</v>
      </c>
      <c r="E71" s="23" t="s">
        <v>98</v>
      </c>
      <c r="F71" s="23" t="s">
        <v>108</v>
      </c>
      <c r="G71" s="23"/>
      <c r="H71" s="23"/>
    </row>
    <row r="72" spans="2:8" ht="15">
      <c r="B72" s="23" t="s">
        <v>99</v>
      </c>
      <c r="C72" s="23"/>
      <c r="D72" s="23" t="s">
        <v>107</v>
      </c>
      <c r="E72" s="64">
        <v>0</v>
      </c>
      <c r="F72" s="62">
        <v>-15</v>
      </c>
      <c r="G72" s="66">
        <v>-3</v>
      </c>
      <c r="H72" s="58">
        <v>-27</v>
      </c>
    </row>
    <row r="73" spans="2:8" ht="15">
      <c r="B73" s="1" t="s">
        <v>116</v>
      </c>
      <c r="C73" s="23"/>
      <c r="D73" s="23" t="s">
        <v>101</v>
      </c>
      <c r="E73" s="65">
        <f>(E72/60+0.25)</f>
        <v>0.25</v>
      </c>
      <c r="F73" s="63">
        <f>(F72/60+0.25)</f>
        <v>0</v>
      </c>
      <c r="G73" s="67">
        <f>(G72/60+0.25)</f>
        <v>0.2</v>
      </c>
      <c r="H73" s="59">
        <f>(H72/60+0.25)</f>
        <v>-0.2</v>
      </c>
    </row>
    <row r="74" ht="15">
      <c r="E74" s="56"/>
    </row>
    <row r="75" spans="1:6" ht="15">
      <c r="A75" s="1" t="s">
        <v>48</v>
      </c>
      <c r="D75" t="s">
        <v>49</v>
      </c>
      <c r="F75" s="1" t="s">
        <v>50</v>
      </c>
    </row>
    <row r="76" spans="2:7" ht="15">
      <c r="B76" t="s">
        <v>35</v>
      </c>
      <c r="D76">
        <v>3061150</v>
      </c>
      <c r="E76" t="s">
        <v>36</v>
      </c>
      <c r="F76" s="1">
        <v>4193000</v>
      </c>
      <c r="G76" t="s">
        <v>36</v>
      </c>
    </row>
    <row r="77" spans="2:8" ht="15">
      <c r="B77" s="30" t="s">
        <v>51</v>
      </c>
      <c r="D77" t="s">
        <v>90</v>
      </c>
      <c r="F77" s="1" t="s">
        <v>52</v>
      </c>
      <c r="H77" s="30"/>
    </row>
    <row r="78" spans="2:8" ht="15">
      <c r="B78" s="30" t="s">
        <v>53</v>
      </c>
      <c r="D78" t="s">
        <v>54</v>
      </c>
      <c r="F78" s="1" t="s">
        <v>55</v>
      </c>
      <c r="G78" s="32"/>
      <c r="H78" s="30"/>
    </row>
    <row r="79" spans="2:9" ht="15">
      <c r="B79" s="13" t="s">
        <v>29</v>
      </c>
      <c r="D79" s="2" t="s">
        <v>30</v>
      </c>
      <c r="E79" t="s">
        <v>56</v>
      </c>
      <c r="G79" s="24" t="s">
        <v>32</v>
      </c>
      <c r="H79" t="s">
        <v>57</v>
      </c>
      <c r="I79" t="s">
        <v>58</v>
      </c>
    </row>
    <row r="80" spans="2:9" ht="15">
      <c r="B80" s="33">
        <f>4193000/(1536*54)</f>
        <v>50.55217978395062</v>
      </c>
      <c r="C80" t="s">
        <v>36</v>
      </c>
      <c r="D80" s="2">
        <f>100/3</f>
        <v>33.333333333333336</v>
      </c>
      <c r="E80">
        <v>182</v>
      </c>
      <c r="G80" s="31">
        <f>120*B80/E80</f>
        <v>33.331107549857556</v>
      </c>
      <c r="H80" s="34">
        <f>1-33.333333/G80</f>
        <v>-6.676796260429718E-05</v>
      </c>
      <c r="I80" s="28" t="s">
        <v>59</v>
      </c>
    </row>
    <row r="81" spans="2:9" ht="15">
      <c r="B81" s="33">
        <f>4193000/(1536*40)</f>
        <v>68.24544270833333</v>
      </c>
      <c r="C81" t="s">
        <v>36</v>
      </c>
      <c r="D81" s="2">
        <f>45</f>
        <v>45</v>
      </c>
      <c r="E81">
        <v>182</v>
      </c>
      <c r="G81" s="31">
        <f>120*B81/E81</f>
        <v>44.996995192307686</v>
      </c>
      <c r="H81" s="34">
        <f>1-45/G81</f>
        <v>-6.677796327214658E-05</v>
      </c>
      <c r="I81" s="28" t="s">
        <v>59</v>
      </c>
    </row>
    <row r="82" spans="3:5" ht="15">
      <c r="C82" t="s">
        <v>60</v>
      </c>
      <c r="E82" t="s">
        <v>56</v>
      </c>
    </row>
    <row r="83" spans="3:6" ht="15">
      <c r="C83" s="35" t="s">
        <v>114</v>
      </c>
      <c r="E83" s="23">
        <v>171</v>
      </c>
      <c r="F83" s="36" t="s">
        <v>61</v>
      </c>
    </row>
    <row r="84" spans="3:5" ht="15">
      <c r="C84" s="43" t="s">
        <v>62</v>
      </c>
      <c r="E84" s="23">
        <v>176</v>
      </c>
    </row>
    <row r="85" spans="3:5" ht="15">
      <c r="C85" s="37">
        <v>0</v>
      </c>
      <c r="E85" s="23">
        <v>182</v>
      </c>
    </row>
    <row r="86" spans="3:5" ht="15">
      <c r="C86" s="42">
        <v>-0.033</v>
      </c>
      <c r="E86" s="23">
        <v>188</v>
      </c>
    </row>
    <row r="87" spans="2:5" ht="15">
      <c r="B87" s="38" t="s">
        <v>130</v>
      </c>
      <c r="E87" s="23"/>
    </row>
    <row r="89" ht="15">
      <c r="A89" s="1" t="s">
        <v>118</v>
      </c>
    </row>
    <row r="90" spans="3:7" ht="15">
      <c r="C90" t="s">
        <v>63</v>
      </c>
      <c r="E90" t="s">
        <v>64</v>
      </c>
      <c r="G90" t="s">
        <v>65</v>
      </c>
    </row>
    <row r="91" spans="3:11" ht="15">
      <c r="C91" t="s">
        <v>121</v>
      </c>
      <c r="E91" t="s">
        <v>121</v>
      </c>
      <c r="G91" t="s">
        <v>131</v>
      </c>
      <c r="I91" t="s">
        <v>66</v>
      </c>
      <c r="K91" t="s">
        <v>67</v>
      </c>
    </row>
    <row r="92" spans="3:11" ht="15">
      <c r="C92" s="39">
        <v>100</v>
      </c>
      <c r="D92" t="s">
        <v>68</v>
      </c>
      <c r="E92" s="3">
        <f>C92-10</f>
        <v>90</v>
      </c>
      <c r="G92" s="3">
        <f>C92-25</f>
        <v>75</v>
      </c>
      <c r="I92" s="3">
        <v>7.24</v>
      </c>
      <c r="K92" s="3">
        <f>C92+5</f>
        <v>105</v>
      </c>
    </row>
    <row r="93" spans="2:12" ht="15">
      <c r="B93" s="22" t="s">
        <v>69</v>
      </c>
      <c r="C93" t="s">
        <v>70</v>
      </c>
      <c r="D93" t="s">
        <v>71</v>
      </c>
      <c r="E93" t="s">
        <v>70</v>
      </c>
      <c r="F93" t="s">
        <v>71</v>
      </c>
      <c r="G93" t="s">
        <v>70</v>
      </c>
      <c r="H93" t="s">
        <v>71</v>
      </c>
      <c r="I93" t="s">
        <v>70</v>
      </c>
      <c r="J93" t="s">
        <v>71</v>
      </c>
      <c r="K93" t="s">
        <v>70</v>
      </c>
      <c r="L93" t="s">
        <v>71</v>
      </c>
    </row>
    <row r="94" spans="2:12" ht="15">
      <c r="B94">
        <v>1</v>
      </c>
      <c r="C94" s="40">
        <f aca="true" t="shared" si="1" ref="C94:C125">$C$92*COS(B94*2*PI()/180)</f>
        <v>99.93908270190957</v>
      </c>
      <c r="D94" s="40">
        <f aca="true" t="shared" si="2" ref="D94:D125">$C$92*SIN(B94*2*PI()/180)</f>
        <v>3.489949670250097</v>
      </c>
      <c r="E94" s="40">
        <f aca="true" t="shared" si="3" ref="E94:E125">$E$92*COS(B94*2*PI()/133)</f>
        <v>89.89958740397255</v>
      </c>
      <c r="F94" s="40">
        <f aca="true" t="shared" si="4" ref="F94:F125">$E$92*SIN(B94*2*PI()/133)</f>
        <v>4.250198183085301</v>
      </c>
      <c r="G94" s="40">
        <f aca="true" t="shared" si="5" ref="G94:G125">$G$92*COS(B94*360*PI()/(180*77))</f>
        <v>74.75044368706449</v>
      </c>
      <c r="H94" s="40">
        <f aca="true" t="shared" si="6" ref="H94:H125">$G$92*SIN(B94*360*PI()/(180*77))</f>
        <v>6.113196266029737</v>
      </c>
      <c r="I94" s="40">
        <f aca="true" t="shared" si="7" ref="I94:I125">$I$92*COS(B94*2*PI()/180)</f>
        <v>7.235589587618254</v>
      </c>
      <c r="J94" s="40">
        <f aca="true" t="shared" si="8" ref="J94:J125">$I$92*SIN(B94*2*PI()/180)</f>
        <v>0.252672356126107</v>
      </c>
      <c r="K94" s="40">
        <f aca="true" t="shared" si="9" ref="K94:K125">$K$92*COS(B94*2*PI()/180)</f>
        <v>104.93603683700505</v>
      </c>
      <c r="L94" s="40">
        <f aca="true" t="shared" si="10" ref="L94:L125">$K$92*SIN(B94*2*PI()/180)</f>
        <v>3.6644471537626018</v>
      </c>
    </row>
    <row r="95" spans="2:12" ht="15">
      <c r="B95">
        <v>2</v>
      </c>
      <c r="C95" s="40">
        <f t="shared" si="1"/>
        <v>99.75640502598242</v>
      </c>
      <c r="D95" s="40">
        <f t="shared" si="2"/>
        <v>6.97564737441253</v>
      </c>
      <c r="E95" s="40">
        <f t="shared" si="3"/>
        <v>89.59857367565553</v>
      </c>
      <c r="F95" s="40">
        <f t="shared" si="4"/>
        <v>8.490912512099607</v>
      </c>
      <c r="G95" s="40">
        <f t="shared" si="5"/>
        <v>74.00343550434667</v>
      </c>
      <c r="H95" s="40">
        <f t="shared" si="6"/>
        <v>12.185710219515435</v>
      </c>
      <c r="I95" s="40">
        <f t="shared" si="7"/>
        <v>7.222363723881127</v>
      </c>
      <c r="J95" s="40">
        <f t="shared" si="8"/>
        <v>0.5050368699074672</v>
      </c>
      <c r="K95" s="40">
        <f t="shared" si="9"/>
        <v>104.74422527728154</v>
      </c>
      <c r="L95" s="40">
        <f t="shared" si="10"/>
        <v>7.324429743133157</v>
      </c>
    </row>
    <row r="96" spans="2:12" ht="15">
      <c r="B96">
        <v>3</v>
      </c>
      <c r="C96" s="40">
        <f t="shared" si="1"/>
        <v>99.45218953682733</v>
      </c>
      <c r="D96" s="40">
        <f t="shared" si="2"/>
        <v>10.452846326765346</v>
      </c>
      <c r="E96" s="40">
        <f t="shared" si="3"/>
        <v>89.09763049438006</v>
      </c>
      <c r="F96" s="40">
        <f t="shared" si="4"/>
        <v>12.712680295158759</v>
      </c>
      <c r="G96" s="40">
        <f t="shared" si="5"/>
        <v>72.76394666805484</v>
      </c>
      <c r="H96" s="40">
        <f t="shared" si="6"/>
        <v>18.177130281990923</v>
      </c>
      <c r="I96" s="40">
        <f t="shared" si="7"/>
        <v>7.200338522466299</v>
      </c>
      <c r="J96" s="40">
        <f t="shared" si="8"/>
        <v>0.7567860740578111</v>
      </c>
      <c r="K96" s="40">
        <f t="shared" si="9"/>
        <v>104.42479901366869</v>
      </c>
      <c r="L96" s="40">
        <f t="shared" si="10"/>
        <v>10.975488643103613</v>
      </c>
    </row>
    <row r="97" spans="2:12" ht="15">
      <c r="B97">
        <v>4</v>
      </c>
      <c r="C97" s="40">
        <f t="shared" si="1"/>
        <v>99.02680687415703</v>
      </c>
      <c r="D97" s="40">
        <f t="shared" si="2"/>
        <v>13.917310096006544</v>
      </c>
      <c r="E97" s="40">
        <f t="shared" si="3"/>
        <v>88.3978756602638</v>
      </c>
      <c r="F97" s="40">
        <f t="shared" si="4"/>
        <v>16.906081117531155</v>
      </c>
      <c r="G97" s="40">
        <f t="shared" si="5"/>
        <v>71.04022577189326</v>
      </c>
      <c r="H97" s="40">
        <f t="shared" si="6"/>
        <v>24.047584541455162</v>
      </c>
      <c r="I97" s="40">
        <f t="shared" si="7"/>
        <v>7.1695408176889694</v>
      </c>
      <c r="J97" s="40">
        <f t="shared" si="8"/>
        <v>1.0076132509508737</v>
      </c>
      <c r="K97" s="40">
        <f t="shared" si="9"/>
        <v>103.97814721786489</v>
      </c>
      <c r="L97" s="40">
        <f t="shared" si="10"/>
        <v>14.613175600806871</v>
      </c>
    </row>
    <row r="98" spans="2:12" ht="15">
      <c r="B98">
        <v>5</v>
      </c>
      <c r="C98" s="40">
        <f t="shared" si="1"/>
        <v>98.4807753012208</v>
      </c>
      <c r="D98" s="40">
        <f t="shared" si="2"/>
        <v>17.364817766693033</v>
      </c>
      <c r="E98" s="40">
        <f t="shared" si="3"/>
        <v>87.50087059996176</v>
      </c>
      <c r="F98" s="40">
        <f t="shared" si="4"/>
        <v>21.061757862266614</v>
      </c>
      <c r="G98" s="40">
        <f t="shared" si="5"/>
        <v>68.84374389403196</v>
      </c>
      <c r="H98" s="40">
        <f t="shared" si="6"/>
        <v>29.758006093368188</v>
      </c>
      <c r="I98" s="40">
        <f t="shared" si="7"/>
        <v>7.1300081318083866</v>
      </c>
      <c r="J98" s="40">
        <f t="shared" si="8"/>
        <v>1.2572128063085757</v>
      </c>
      <c r="K98" s="40">
        <f t="shared" si="9"/>
        <v>103.40481406628184</v>
      </c>
      <c r="L98" s="40">
        <f t="shared" si="10"/>
        <v>18.233058655027683</v>
      </c>
    </row>
    <row r="99" spans="2:12" ht="15">
      <c r="B99">
        <v>6</v>
      </c>
      <c r="C99" s="40">
        <f t="shared" si="1"/>
        <v>97.81476007338057</v>
      </c>
      <c r="D99" s="40">
        <f t="shared" si="2"/>
        <v>20.79116908177593</v>
      </c>
      <c r="E99" s="40">
        <f t="shared" si="3"/>
        <v>86.40861688251294</v>
      </c>
      <c r="F99" s="40">
        <f t="shared" si="4"/>
        <v>25.17043758958314</v>
      </c>
      <c r="G99" s="40">
        <f t="shared" si="5"/>
        <v>66.18911825897409</v>
      </c>
      <c r="H99" s="40">
        <f t="shared" si="6"/>
        <v>35.27039302445525</v>
      </c>
      <c r="I99" s="40">
        <f t="shared" si="7"/>
        <v>7.081788629312753</v>
      </c>
      <c r="J99" s="40">
        <f t="shared" si="8"/>
        <v>1.5052806415205775</v>
      </c>
      <c r="K99" s="40">
        <f t="shared" si="9"/>
        <v>102.7054980770496</v>
      </c>
      <c r="L99" s="40">
        <f t="shared" si="10"/>
        <v>21.830727535864728</v>
      </c>
    </row>
    <row r="100" spans="2:12" ht="15">
      <c r="B100">
        <v>7</v>
      </c>
      <c r="C100" s="40">
        <f t="shared" si="1"/>
        <v>97.02957262759965</v>
      </c>
      <c r="D100" s="40">
        <f t="shared" si="2"/>
        <v>24.192189559966774</v>
      </c>
      <c r="E100" s="40">
        <f t="shared" si="3"/>
        <v>85.12355175305711</v>
      </c>
      <c r="F100" s="40">
        <f t="shared" si="4"/>
        <v>29.222952228421512</v>
      </c>
      <c r="G100" s="40">
        <f t="shared" si="5"/>
        <v>63.09401496233859</v>
      </c>
      <c r="H100" s="40">
        <f t="shared" si="6"/>
        <v>40.54806130916982</v>
      </c>
      <c r="I100" s="40">
        <f t="shared" si="7"/>
        <v>7.024941058238214</v>
      </c>
      <c r="J100" s="40">
        <f t="shared" si="8"/>
        <v>1.7515145241415944</v>
      </c>
      <c r="K100" s="40">
        <f t="shared" si="9"/>
        <v>101.88105125897962</v>
      </c>
      <c r="L100" s="40">
        <f t="shared" si="10"/>
        <v>25.401799037965112</v>
      </c>
    </row>
    <row r="101" spans="2:12" ht="15">
      <c r="B101">
        <v>8</v>
      </c>
      <c r="C101" s="40">
        <f t="shared" si="1"/>
        <v>96.12616959383189</v>
      </c>
      <c r="D101" s="40">
        <f t="shared" si="2"/>
        <v>27.563735581699916</v>
      </c>
      <c r="E101" s="40">
        <f t="shared" si="3"/>
        <v>83.64854269438793</v>
      </c>
      <c r="F101" s="40">
        <f t="shared" si="4"/>
        <v>33.21025903399672</v>
      </c>
      <c r="G101" s="40">
        <f t="shared" si="5"/>
        <v>59.57903140590845</v>
      </c>
      <c r="H101" s="40">
        <f t="shared" si="6"/>
        <v>45.55588893583106</v>
      </c>
      <c r="I101" s="40">
        <f t="shared" si="7"/>
        <v>6.959534678593429</v>
      </c>
      <c r="J101" s="40">
        <f t="shared" si="8"/>
        <v>1.995614456115074</v>
      </c>
      <c r="K101" s="40">
        <f t="shared" si="9"/>
        <v>100.93247807352348</v>
      </c>
      <c r="L101" s="40">
        <f t="shared" si="10"/>
        <v>28.94192236078491</v>
      </c>
    </row>
    <row r="102" spans="2:12" ht="15">
      <c r="B102">
        <v>9</v>
      </c>
      <c r="C102" s="40">
        <f t="shared" si="1"/>
        <v>95.10565162951535</v>
      </c>
      <c r="D102" s="40">
        <f t="shared" si="2"/>
        <v>30.901699437494738</v>
      </c>
      <c r="E102" s="40">
        <f t="shared" si="3"/>
        <v>81.98688102847746</v>
      </c>
      <c r="F102" s="40">
        <f t="shared" si="4"/>
        <v>37.12346076569753</v>
      </c>
      <c r="G102" s="40">
        <f t="shared" si="5"/>
        <v>55.66755922532025</v>
      </c>
      <c r="H102" s="40">
        <f t="shared" si="6"/>
        <v>50.260549637816965</v>
      </c>
      <c r="I102" s="40">
        <f t="shared" si="7"/>
        <v>6.885649177976911</v>
      </c>
      <c r="J102" s="40">
        <f t="shared" si="8"/>
        <v>2.2372830392746192</v>
      </c>
      <c r="K102" s="40">
        <f t="shared" si="9"/>
        <v>99.86093421099112</v>
      </c>
      <c r="L102" s="40">
        <f t="shared" si="10"/>
        <v>32.44678440936948</v>
      </c>
    </row>
    <row r="103" spans="2:12" ht="15">
      <c r="B103">
        <v>10</v>
      </c>
      <c r="C103" s="40">
        <f t="shared" si="1"/>
        <v>93.96926207859084</v>
      </c>
      <c r="D103" s="40">
        <f t="shared" si="2"/>
        <v>34.20201433256687</v>
      </c>
      <c r="E103" s="40">
        <f t="shared" si="3"/>
        <v>80.14227457225002</v>
      </c>
      <c r="F103" s="40">
        <f t="shared" si="4"/>
        <v>40.95382554030929</v>
      </c>
      <c r="G103" s="40">
        <f t="shared" si="5"/>
        <v>51.385628622588314</v>
      </c>
      <c r="H103" s="40">
        <f t="shared" si="6"/>
        <v>54.63073467437019</v>
      </c>
      <c r="I103" s="40">
        <f t="shared" si="7"/>
        <v>6.803374574489977</v>
      </c>
      <c r="J103" s="40">
        <f t="shared" si="8"/>
        <v>2.4762258376778417</v>
      </c>
      <c r="K103" s="40">
        <f t="shared" si="9"/>
        <v>98.66772518252039</v>
      </c>
      <c r="L103" s="40">
        <f t="shared" si="10"/>
        <v>35.912115049195215</v>
      </c>
    </row>
    <row r="104" spans="2:12" ht="15">
      <c r="B104">
        <v>11</v>
      </c>
      <c r="C104" s="40">
        <f t="shared" si="1"/>
        <v>92.71838545667875</v>
      </c>
      <c r="D104" s="40">
        <f t="shared" si="2"/>
        <v>37.4606593415912</v>
      </c>
      <c r="E104" s="40">
        <f t="shared" si="3"/>
        <v>78.11883936399268</v>
      </c>
      <c r="F104" s="40">
        <f t="shared" si="4"/>
        <v>44.69280631625976</v>
      </c>
      <c r="G104" s="40">
        <f t="shared" si="5"/>
        <v>46.76173513940502</v>
      </c>
      <c r="H104" s="40">
        <f t="shared" si="6"/>
        <v>58.637361185102236</v>
      </c>
      <c r="I104" s="40">
        <f t="shared" si="7"/>
        <v>6.7128111070635414</v>
      </c>
      <c r="J104" s="40">
        <f t="shared" si="8"/>
        <v>2.712151736331203</v>
      </c>
      <c r="K104" s="40">
        <f t="shared" si="9"/>
        <v>97.35430472951268</v>
      </c>
      <c r="L104" s="40">
        <f t="shared" si="10"/>
        <v>39.33369230867076</v>
      </c>
    </row>
    <row r="105" spans="2:12" ht="15">
      <c r="B105">
        <v>12</v>
      </c>
      <c r="C105" s="40">
        <f t="shared" si="1"/>
        <v>91.35454576426008</v>
      </c>
      <c r="D105" s="40">
        <f t="shared" si="2"/>
        <v>40.67366430758001</v>
      </c>
      <c r="E105" s="40">
        <f t="shared" si="3"/>
        <v>75.92109047886444</v>
      </c>
      <c r="F105" s="40">
        <f t="shared" si="4"/>
        <v>48.332059965410934</v>
      </c>
      <c r="G105" s="40">
        <f t="shared" si="5"/>
        <v>41.82665002401221</v>
      </c>
      <c r="H105" s="40">
        <f t="shared" si="6"/>
        <v>62.25376573163104</v>
      </c>
      <c r="I105" s="40">
        <f t="shared" si="7"/>
        <v>6.61406911333243</v>
      </c>
      <c r="J105" s="40">
        <f t="shared" si="8"/>
        <v>2.944773295868793</v>
      </c>
      <c r="K105" s="40">
        <f t="shared" si="9"/>
        <v>95.92227305247309</v>
      </c>
      <c r="L105" s="40">
        <f t="shared" si="10"/>
        <v>42.70734752295902</v>
      </c>
    </row>
    <row r="106" spans="2:12" ht="15">
      <c r="B106">
        <v>13</v>
      </c>
      <c r="C106" s="40">
        <f t="shared" si="1"/>
        <v>89.8794046299167</v>
      </c>
      <c r="D106" s="40">
        <f t="shared" si="2"/>
        <v>43.83711467890774</v>
      </c>
      <c r="E106" s="40">
        <f t="shared" si="3"/>
        <v>73.55393195399802</v>
      </c>
      <c r="F106" s="40">
        <f t="shared" si="4"/>
        <v>51.863465889840306</v>
      </c>
      <c r="G106" s="40">
        <f t="shared" si="5"/>
        <v>36.6132154536211</v>
      </c>
      <c r="H106" s="40">
        <f t="shared" si="6"/>
        <v>65.45588173836421</v>
      </c>
      <c r="I106" s="40">
        <f t="shared" si="7"/>
        <v>6.50726889520597</v>
      </c>
      <c r="J106" s="40">
        <f t="shared" si="8"/>
        <v>3.1738071027529204</v>
      </c>
      <c r="K106" s="40">
        <f t="shared" si="9"/>
        <v>94.37337486141254</v>
      </c>
      <c r="L106" s="40">
        <f t="shared" si="10"/>
        <v>46.02897041285313</v>
      </c>
    </row>
    <row r="107" spans="2:12" ht="15">
      <c r="B107">
        <v>14</v>
      </c>
      <c r="C107" s="40">
        <f t="shared" si="1"/>
        <v>88.2947592858927</v>
      </c>
      <c r="D107" s="40">
        <f t="shared" si="2"/>
        <v>46.947156278589084</v>
      </c>
      <c r="E107" s="40">
        <f t="shared" si="3"/>
        <v>71.02264584567543</v>
      </c>
      <c r="F107" s="40">
        <f t="shared" si="4"/>
        <v>55.2791441420701</v>
      </c>
      <c r="G107" s="40">
        <f t="shared" si="5"/>
        <v>31.15612597514148</v>
      </c>
      <c r="H107" s="40">
        <f t="shared" si="6"/>
        <v>68.22239965158887</v>
      </c>
      <c r="I107" s="40">
        <f t="shared" si="7"/>
        <v>6.392540572298632</v>
      </c>
      <c r="J107" s="40">
        <f t="shared" si="8"/>
        <v>3.3989741145698495</v>
      </c>
      <c r="K107" s="40">
        <f t="shared" si="9"/>
        <v>92.70949725018734</v>
      </c>
      <c r="L107" s="40">
        <f t="shared" si="10"/>
        <v>49.29451409251853</v>
      </c>
    </row>
    <row r="108" spans="2:12" ht="15">
      <c r="B108">
        <v>15</v>
      </c>
      <c r="C108" s="40">
        <f t="shared" si="1"/>
        <v>86.60254037844388</v>
      </c>
      <c r="D108" s="40">
        <f t="shared" si="2"/>
        <v>49.99999999999999</v>
      </c>
      <c r="E108" s="40">
        <f t="shared" si="3"/>
        <v>68.33288044299499</v>
      </c>
      <c r="F108" s="40">
        <f t="shared" si="4"/>
        <v>58.57147300831143</v>
      </c>
      <c r="G108" s="40">
        <f t="shared" si="5"/>
        <v>25.49169761869625</v>
      </c>
      <c r="H108" s="40">
        <f t="shared" si="6"/>
        <v>70.53490875103587</v>
      </c>
      <c r="I108" s="40">
        <f t="shared" si="7"/>
        <v>6.270023923399337</v>
      </c>
      <c r="J108" s="40">
        <f t="shared" si="8"/>
        <v>3.6199999999999997</v>
      </c>
      <c r="K108" s="40">
        <f t="shared" si="9"/>
        <v>90.93266739736606</v>
      </c>
      <c r="L108" s="40">
        <f t="shared" si="10"/>
        <v>52.49999999999999</v>
      </c>
    </row>
    <row r="109" spans="2:12" ht="15">
      <c r="B109">
        <v>16</v>
      </c>
      <c r="C109" s="40">
        <f t="shared" si="1"/>
        <v>84.8048096156426</v>
      </c>
      <c r="D109" s="40">
        <f t="shared" si="2"/>
        <v>52.99192642332049</v>
      </c>
      <c r="E109" s="40">
        <f t="shared" si="3"/>
        <v>65.49063766432977</v>
      </c>
      <c r="F109" s="40">
        <f t="shared" si="4"/>
        <v>61.733106015487934</v>
      </c>
      <c r="G109" s="40">
        <f t="shared" si="5"/>
        <v>19.657626220432668</v>
      </c>
      <c r="H109" s="40">
        <f t="shared" si="6"/>
        <v>72.3780196701855</v>
      </c>
      <c r="I109" s="40">
        <f t="shared" si="7"/>
        <v>6.139868216172524</v>
      </c>
      <c r="J109" s="40">
        <f t="shared" si="8"/>
        <v>3.8366154730484037</v>
      </c>
      <c r="K109" s="40">
        <f t="shared" si="9"/>
        <v>89.04505009642473</v>
      </c>
      <c r="L109" s="40">
        <f t="shared" si="10"/>
        <v>55.641522744486515</v>
      </c>
    </row>
    <row r="110" spans="2:12" ht="15">
      <c r="B110">
        <v>17</v>
      </c>
      <c r="C110" s="40">
        <f t="shared" si="1"/>
        <v>82.90375725550416</v>
      </c>
      <c r="D110" s="40">
        <f t="shared" si="2"/>
        <v>55.91929034707469</v>
      </c>
      <c r="E110" s="40">
        <f t="shared" si="3"/>
        <v>62.50225966470077</v>
      </c>
      <c r="F110" s="40">
        <f t="shared" si="4"/>
        <v>64.75698832408993</v>
      </c>
      <c r="G110" s="40">
        <f t="shared" si="5"/>
        <v>13.692736562952126</v>
      </c>
      <c r="H110" s="40">
        <f t="shared" si="6"/>
        <v>73.73946680996272</v>
      </c>
      <c r="I110" s="40">
        <f t="shared" si="7"/>
        <v>6.002232025298501</v>
      </c>
      <c r="J110" s="40">
        <f t="shared" si="8"/>
        <v>4.048556621128208</v>
      </c>
      <c r="K110" s="40">
        <f t="shared" si="9"/>
        <v>87.04894511827938</v>
      </c>
      <c r="L110" s="40">
        <f t="shared" si="10"/>
        <v>58.715254864428424</v>
      </c>
    </row>
    <row r="111" spans="2:12" ht="15">
      <c r="B111">
        <v>18</v>
      </c>
      <c r="C111" s="40">
        <f t="shared" si="1"/>
        <v>80.90169943749474</v>
      </c>
      <c r="D111" s="40">
        <f t="shared" si="2"/>
        <v>58.778525229247315</v>
      </c>
      <c r="E111" s="40">
        <f t="shared" si="3"/>
        <v>59.37441468394924</v>
      </c>
      <c r="F111" s="40">
        <f t="shared" si="4"/>
        <v>67.63637247027987</v>
      </c>
      <c r="G111" s="40">
        <f t="shared" si="5"/>
        <v>7.636724002787665</v>
      </c>
      <c r="H111" s="40">
        <f t="shared" si="6"/>
        <v>74.6101899642753</v>
      </c>
      <c r="I111" s="40">
        <f t="shared" si="7"/>
        <v>5.85728303927462</v>
      </c>
      <c r="J111" s="40">
        <f t="shared" si="8"/>
        <v>4.255565226597506</v>
      </c>
      <c r="K111" s="40">
        <f t="shared" si="9"/>
        <v>84.94678440936949</v>
      </c>
      <c r="L111" s="40">
        <f t="shared" si="10"/>
        <v>61.71745149070968</v>
      </c>
    </row>
    <row r="112" spans="2:12" ht="15">
      <c r="B112">
        <v>19</v>
      </c>
      <c r="C112" s="40">
        <f t="shared" si="1"/>
        <v>78.8010753606722</v>
      </c>
      <c r="D112" s="40">
        <f t="shared" si="2"/>
        <v>61.56614753256582</v>
      </c>
      <c r="E112" s="40">
        <f t="shared" si="3"/>
        <v>56.11408216728602</v>
      </c>
      <c r="F112" s="40">
        <f t="shared" si="4"/>
        <v>70.36483342212269</v>
      </c>
      <c r="G112" s="40">
        <f t="shared" si="5"/>
        <v>1.5298903043554075</v>
      </c>
      <c r="H112" s="40">
        <f t="shared" si="6"/>
        <v>74.98439461419049</v>
      </c>
      <c r="I112" s="40">
        <f t="shared" si="7"/>
        <v>5.705197856112668</v>
      </c>
      <c r="J112" s="40">
        <f t="shared" si="8"/>
        <v>4.457389081357765</v>
      </c>
      <c r="K112" s="40">
        <f t="shared" si="9"/>
        <v>82.74112912870581</v>
      </c>
      <c r="L112" s="40">
        <f t="shared" si="10"/>
        <v>64.64445490919411</v>
      </c>
    </row>
    <row r="113" spans="2:12" ht="15">
      <c r="B113">
        <v>20</v>
      </c>
      <c r="C113" s="40">
        <f t="shared" si="1"/>
        <v>76.60444431189781</v>
      </c>
      <c r="D113" s="40">
        <f t="shared" si="2"/>
        <v>64.27876096865393</v>
      </c>
      <c r="E113" s="40">
        <f t="shared" si="3"/>
        <v>52.72853719142024</v>
      </c>
      <c r="F113" s="40">
        <f t="shared" si="4"/>
        <v>72.93628291634427</v>
      </c>
      <c r="G113" s="40">
        <f t="shared" si="5"/>
        <v>-4.587124561638203</v>
      </c>
      <c r="H113" s="40">
        <f t="shared" si="6"/>
        <v>74.85959048950252</v>
      </c>
      <c r="I113" s="40">
        <f t="shared" si="7"/>
        <v>5.546161768181401</v>
      </c>
      <c r="J113" s="40">
        <f t="shared" si="8"/>
        <v>4.6537822941305445</v>
      </c>
      <c r="K113" s="40">
        <f t="shared" si="9"/>
        <v>80.4346665274927</v>
      </c>
      <c r="L113" s="40">
        <f t="shared" si="10"/>
        <v>67.49269901708662</v>
      </c>
    </row>
    <row r="114" spans="2:12" ht="15">
      <c r="B114">
        <v>21</v>
      </c>
      <c r="C114" s="40">
        <f t="shared" si="1"/>
        <v>74.31448254773943</v>
      </c>
      <c r="D114" s="40">
        <f t="shared" si="2"/>
        <v>66.91306063588583</v>
      </c>
      <c r="E114" s="40">
        <f t="shared" si="3"/>
        <v>49.22533423101842</v>
      </c>
      <c r="F114" s="40">
        <f t="shared" si="4"/>
        <v>75.34498304362756</v>
      </c>
      <c r="G114" s="40">
        <f t="shared" si="5"/>
        <v>-10.673612870496376</v>
      </c>
      <c r="H114" s="40">
        <f t="shared" si="6"/>
        <v>74.23660814106996</v>
      </c>
      <c r="I114" s="40">
        <f t="shared" si="7"/>
        <v>5.380368536456334</v>
      </c>
      <c r="J114" s="40">
        <f t="shared" si="8"/>
        <v>4.844505590038134</v>
      </c>
      <c r="K114" s="40">
        <f t="shared" si="9"/>
        <v>78.0302066751264</v>
      </c>
      <c r="L114" s="40">
        <f t="shared" si="10"/>
        <v>70.25871366768011</v>
      </c>
    </row>
    <row r="115" spans="2:12" ht="15">
      <c r="B115">
        <v>22</v>
      </c>
      <c r="C115" s="40">
        <f t="shared" si="1"/>
        <v>71.93398003386513</v>
      </c>
      <c r="D115" s="40">
        <f t="shared" si="2"/>
        <v>69.46583704589972</v>
      </c>
      <c r="E115" s="40">
        <f t="shared" si="3"/>
        <v>45.6122903017176</v>
      </c>
      <c r="F115" s="40">
        <f t="shared" si="4"/>
        <v>77.58555905213186</v>
      </c>
      <c r="G115" s="40">
        <f t="shared" si="5"/>
        <v>-16.689070046723575</v>
      </c>
      <c r="H115" s="40">
        <f t="shared" si="6"/>
        <v>73.11959341363678</v>
      </c>
      <c r="I115" s="40">
        <f t="shared" si="7"/>
        <v>5.208020154451835</v>
      </c>
      <c r="J115" s="40">
        <f t="shared" si="8"/>
        <v>5.02932660212314</v>
      </c>
      <c r="K115" s="40">
        <f t="shared" si="9"/>
        <v>75.53067903555838</v>
      </c>
      <c r="L115" s="40">
        <f t="shared" si="10"/>
        <v>72.93912889819471</v>
      </c>
    </row>
    <row r="116" spans="2:12" ht="15">
      <c r="B116">
        <v>23</v>
      </c>
      <c r="C116" s="40">
        <f t="shared" si="1"/>
        <v>69.46583704589973</v>
      </c>
      <c r="D116" s="40">
        <f t="shared" si="2"/>
        <v>71.93398003386511</v>
      </c>
      <c r="E116" s="40">
        <f t="shared" si="3"/>
        <v>41.8974675173067</v>
      </c>
      <c r="F116" s="40">
        <f t="shared" si="4"/>
        <v>79.65301134066577</v>
      </c>
      <c r="G116" s="40">
        <f t="shared" si="5"/>
        <v>-22.59346421529257</v>
      </c>
      <c r="H116" s="40">
        <f t="shared" si="6"/>
        <v>71.51597985591957</v>
      </c>
      <c r="I116" s="40">
        <f t="shared" si="7"/>
        <v>5.029326602123141</v>
      </c>
      <c r="J116" s="40">
        <f t="shared" si="8"/>
        <v>5.208020154451834</v>
      </c>
      <c r="K116" s="40">
        <f t="shared" si="9"/>
        <v>72.93912889819472</v>
      </c>
      <c r="L116" s="40">
        <f t="shared" si="10"/>
        <v>75.53067903555836</v>
      </c>
    </row>
    <row r="117" spans="2:12" ht="15">
      <c r="B117">
        <v>24</v>
      </c>
      <c r="C117" s="40">
        <f t="shared" si="1"/>
        <v>66.91306063588583</v>
      </c>
      <c r="D117" s="40">
        <f t="shared" si="2"/>
        <v>74.31448254773942</v>
      </c>
      <c r="E117" s="40">
        <f t="shared" si="3"/>
        <v>38.08915509999825</v>
      </c>
      <c r="F117" s="40">
        <f t="shared" si="4"/>
        <v>81.54272661475257</v>
      </c>
      <c r="G117" s="40">
        <f t="shared" si="5"/>
        <v>-28.347502607167982</v>
      </c>
      <c r="H117" s="40">
        <f t="shared" si="6"/>
        <v>69.43643925156736</v>
      </c>
      <c r="I117" s="40">
        <f t="shared" si="7"/>
        <v>4.844505590038134</v>
      </c>
      <c r="J117" s="40">
        <f t="shared" si="8"/>
        <v>5.380368536456333</v>
      </c>
      <c r="K117" s="40">
        <f t="shared" si="9"/>
        <v>70.25871366768011</v>
      </c>
      <c r="L117" s="40">
        <f t="shared" si="10"/>
        <v>78.03020667512638</v>
      </c>
    </row>
    <row r="118" spans="2:12" ht="15">
      <c r="B118">
        <v>25</v>
      </c>
      <c r="C118" s="40">
        <f t="shared" si="1"/>
        <v>64.27876096865394</v>
      </c>
      <c r="D118" s="40">
        <f t="shared" si="2"/>
        <v>76.60444431189781</v>
      </c>
      <c r="E118" s="40">
        <f t="shared" si="3"/>
        <v>34.1958508839324</v>
      </c>
      <c r="F118" s="40">
        <f t="shared" si="4"/>
        <v>83.25048818069394</v>
      </c>
      <c r="G118" s="40">
        <f t="shared" si="5"/>
        <v>-33.91289304620144</v>
      </c>
      <c r="H118" s="40">
        <f t="shared" si="6"/>
        <v>66.89481060020204</v>
      </c>
      <c r="I118" s="40">
        <f t="shared" si="7"/>
        <v>4.653782294130545</v>
      </c>
      <c r="J118" s="40">
        <f t="shared" si="8"/>
        <v>5.546161768181401</v>
      </c>
      <c r="K118" s="40">
        <f t="shared" si="9"/>
        <v>67.49269901708664</v>
      </c>
      <c r="L118" s="40">
        <f t="shared" si="10"/>
        <v>80.4346665274927</v>
      </c>
    </row>
    <row r="119" spans="2:12" ht="15">
      <c r="B119">
        <v>26</v>
      </c>
      <c r="C119" s="40">
        <f t="shared" si="1"/>
        <v>61.56614753256583</v>
      </c>
      <c r="D119" s="40">
        <f t="shared" si="2"/>
        <v>78.8010753606722</v>
      </c>
      <c r="E119" s="40">
        <f t="shared" si="3"/>
        <v>30.226242353186024</v>
      </c>
      <c r="F119" s="40">
        <f t="shared" si="4"/>
        <v>84.77248535466248</v>
      </c>
      <c r="G119" s="40">
        <f t="shared" si="5"/>
        <v>-39.252598777245886</v>
      </c>
      <c r="H119" s="40">
        <f t="shared" si="6"/>
        <v>63.90800802115925</v>
      </c>
      <c r="I119" s="40">
        <f t="shared" si="7"/>
        <v>4.457389081357766</v>
      </c>
      <c r="J119" s="40">
        <f t="shared" si="8"/>
        <v>5.705197856112668</v>
      </c>
      <c r="K119" s="40">
        <f t="shared" si="9"/>
        <v>64.64445490919412</v>
      </c>
      <c r="L119" s="40">
        <f t="shared" si="10"/>
        <v>82.74112912870581</v>
      </c>
    </row>
    <row r="120" spans="2:12" ht="15">
      <c r="B120">
        <v>27</v>
      </c>
      <c r="C120" s="40">
        <f t="shared" si="1"/>
        <v>58.778525229247315</v>
      </c>
      <c r="D120" s="40">
        <f t="shared" si="2"/>
        <v>80.90169943749474</v>
      </c>
      <c r="E120" s="40">
        <f t="shared" si="3"/>
        <v>26.189187256598814</v>
      </c>
      <c r="F120" s="40">
        <f t="shared" si="4"/>
        <v>86.10532196582741</v>
      </c>
      <c r="G120" s="40">
        <f t="shared" si="5"/>
        <v>-44.33108493965074</v>
      </c>
      <c r="H120" s="40">
        <f t="shared" si="6"/>
        <v>60.49590819281476</v>
      </c>
      <c r="I120" s="40">
        <f t="shared" si="7"/>
        <v>4.255565226597506</v>
      </c>
      <c r="J120" s="40">
        <f t="shared" si="8"/>
        <v>5.85728303927462</v>
      </c>
      <c r="K120" s="40">
        <f t="shared" si="9"/>
        <v>61.71745149070968</v>
      </c>
      <c r="L120" s="40">
        <f t="shared" si="10"/>
        <v>84.94678440936949</v>
      </c>
    </row>
    <row r="121" spans="2:12" ht="15">
      <c r="B121">
        <v>28</v>
      </c>
      <c r="C121" s="40">
        <f t="shared" si="1"/>
        <v>55.91929034707468</v>
      </c>
      <c r="D121" s="40">
        <f t="shared" si="2"/>
        <v>82.90375725550417</v>
      </c>
      <c r="E121" s="40">
        <f t="shared" si="3"/>
        <v>22.093693842671932</v>
      </c>
      <c r="F121" s="40">
        <f t="shared" si="4"/>
        <v>87.24602393453974</v>
      </c>
      <c r="G121" s="40">
        <f t="shared" si="5"/>
        <v>-49.114555045896374</v>
      </c>
      <c r="H121" s="40">
        <f t="shared" si="6"/>
        <v>56.68121807656937</v>
      </c>
      <c r="I121" s="40">
        <f t="shared" si="7"/>
        <v>4.048556621128207</v>
      </c>
      <c r="J121" s="40">
        <f t="shared" si="8"/>
        <v>6.002232025298502</v>
      </c>
      <c r="K121" s="40">
        <f t="shared" si="9"/>
        <v>58.71525486442842</v>
      </c>
      <c r="L121" s="40">
        <f t="shared" si="10"/>
        <v>87.04894511827938</v>
      </c>
    </row>
    <row r="122" spans="2:12" ht="15">
      <c r="B122">
        <v>29</v>
      </c>
      <c r="C122" s="40">
        <f t="shared" si="1"/>
        <v>52.99192642332049</v>
      </c>
      <c r="D122" s="40">
        <f t="shared" si="2"/>
        <v>84.8048096156426</v>
      </c>
      <c r="E122" s="40">
        <f t="shared" si="3"/>
        <v>17.9489007586433</v>
      </c>
      <c r="F122" s="40">
        <f t="shared" si="4"/>
        <v>88.1920459086667</v>
      </c>
      <c r="G122" s="40">
        <f t="shared" si="5"/>
        <v>-53.57117589164277</v>
      </c>
      <c r="H122" s="40">
        <f t="shared" si="6"/>
        <v>52.489323805767135</v>
      </c>
      <c r="I122" s="40">
        <f t="shared" si="7"/>
        <v>3.8366154730484037</v>
      </c>
      <c r="J122" s="40">
        <f t="shared" si="8"/>
        <v>6.139868216172524</v>
      </c>
      <c r="K122" s="40">
        <f t="shared" si="9"/>
        <v>55.641522744486515</v>
      </c>
      <c r="L122" s="40">
        <f t="shared" si="10"/>
        <v>89.04505009642473</v>
      </c>
    </row>
    <row r="123" spans="2:12" ht="15">
      <c r="B123">
        <v>30</v>
      </c>
      <c r="C123" s="40">
        <f t="shared" si="1"/>
        <v>50.000000000000014</v>
      </c>
      <c r="D123" s="40">
        <f t="shared" si="2"/>
        <v>86.60254037844386</v>
      </c>
      <c r="E123" s="40">
        <f t="shared" si="3"/>
        <v>13.764056658592146</v>
      </c>
      <c r="F123" s="40">
        <f t="shared" si="4"/>
        <v>88.94127694326782</v>
      </c>
      <c r="G123" s="40">
        <f t="shared" si="5"/>
        <v>-57.67128940045216</v>
      </c>
      <c r="H123" s="40">
        <f t="shared" si="6"/>
        <v>47.94812174516636</v>
      </c>
      <c r="I123" s="40">
        <f t="shared" si="7"/>
        <v>3.620000000000001</v>
      </c>
      <c r="J123" s="40">
        <f t="shared" si="8"/>
        <v>6.270023923399336</v>
      </c>
      <c r="K123" s="40">
        <f t="shared" si="9"/>
        <v>52.500000000000014</v>
      </c>
      <c r="L123" s="40">
        <f t="shared" si="10"/>
        <v>90.93266739736605</v>
      </c>
    </row>
    <row r="124" spans="2:12" ht="15">
      <c r="B124">
        <v>31</v>
      </c>
      <c r="C124" s="40">
        <f t="shared" si="1"/>
        <v>46.947156278589084</v>
      </c>
      <c r="D124" s="40">
        <f t="shared" si="2"/>
        <v>88.29475928589268</v>
      </c>
      <c r="E124" s="40">
        <f t="shared" si="3"/>
        <v>9.54849956607523</v>
      </c>
      <c r="F124" s="40">
        <f t="shared" si="4"/>
        <v>89.4920452109385</v>
      </c>
      <c r="G124" s="40">
        <f t="shared" si="5"/>
        <v>-61.3876099933945</v>
      </c>
      <c r="H124" s="40">
        <f t="shared" si="6"/>
        <v>43.087832845234765</v>
      </c>
      <c r="I124" s="40">
        <f t="shared" si="7"/>
        <v>3.39897411456985</v>
      </c>
      <c r="J124" s="40">
        <f t="shared" si="8"/>
        <v>6.392540572298631</v>
      </c>
      <c r="K124" s="40">
        <f t="shared" si="9"/>
        <v>49.29451409251854</v>
      </c>
      <c r="L124" s="40">
        <f t="shared" si="10"/>
        <v>92.70949725018733</v>
      </c>
    </row>
    <row r="125" spans="2:12" ht="15">
      <c r="B125">
        <v>32</v>
      </c>
      <c r="C125" s="40">
        <f t="shared" si="1"/>
        <v>43.837114678907746</v>
      </c>
      <c r="D125" s="40">
        <f t="shared" si="2"/>
        <v>89.8794046299167</v>
      </c>
      <c r="E125" s="40">
        <f t="shared" si="3"/>
        <v>5.311636037345056</v>
      </c>
      <c r="F125" s="40">
        <f t="shared" si="4"/>
        <v>89.84312173231058</v>
      </c>
      <c r="G125" s="40">
        <f t="shared" si="5"/>
        <v>-64.69540617007354</v>
      </c>
      <c r="H125" s="40">
        <f t="shared" si="6"/>
        <v>37.94080152671013</v>
      </c>
      <c r="I125" s="40">
        <f t="shared" si="7"/>
        <v>3.173807102752921</v>
      </c>
      <c r="J125" s="40">
        <f t="shared" si="8"/>
        <v>6.50726889520597</v>
      </c>
      <c r="K125" s="40">
        <f t="shared" si="9"/>
        <v>46.028970412853134</v>
      </c>
      <c r="L125" s="40">
        <f t="shared" si="10"/>
        <v>94.37337486141254</v>
      </c>
    </row>
    <row r="126" spans="2:12" ht="15">
      <c r="B126">
        <v>33</v>
      </c>
      <c r="C126" s="40">
        <f aca="true" t="shared" si="11" ref="C126:C157">$C$92*COS(B126*2*PI()/180)</f>
        <v>40.67366430758002</v>
      </c>
      <c r="D126" s="40">
        <f aca="true" t="shared" si="12" ref="D126:D157">$C$92*SIN(B126*2*PI()/180)</f>
        <v>91.35454576426008</v>
      </c>
      <c r="E126" s="40">
        <f aca="true" t="shared" si="13" ref="E126:E157">$E$92*COS(B126*2*PI()/133)</f>
        <v>1.0629201716445964</v>
      </c>
      <c r="F126" s="40">
        <f aca="true" t="shared" si="14" ref="F126:F157">$E$92*SIN(B126*2*PI()/133)</f>
        <v>89.99372311838593</v>
      </c>
      <c r="G126" s="40">
        <f aca="true" t="shared" si="15" ref="G126:G157">$G$92*COS(B126*360*PI()/(180*77))</f>
        <v>-67.57266509268145</v>
      </c>
      <c r="H126" s="40">
        <f aca="true" t="shared" si="16" ref="H126:H157">$G$92*SIN(B126*360*PI()/(180*77))</f>
        <v>32.54128043381684</v>
      </c>
      <c r="I126" s="40">
        <f aca="true" t="shared" si="17" ref="I126:I157">$I$92*COS(B126*2*PI()/180)</f>
        <v>2.9447732958687936</v>
      </c>
      <c r="J126" s="40">
        <f aca="true" t="shared" si="18" ref="J126:J157">$I$92*SIN(B126*2*PI()/180)</f>
        <v>6.61406911333243</v>
      </c>
      <c r="K126" s="40">
        <f aca="true" t="shared" si="19" ref="K126:K157">$K$92*COS(B126*2*PI()/180)</f>
        <v>42.70734752295902</v>
      </c>
      <c r="L126" s="40">
        <f aca="true" t="shared" si="20" ref="L126:L157">$K$92*SIN(B126*2*PI()/180)</f>
        <v>95.92227305247309</v>
      </c>
    </row>
    <row r="127" spans="2:12" ht="15">
      <c r="B127">
        <v>34</v>
      </c>
      <c r="C127" s="40">
        <f t="shared" si="11"/>
        <v>37.460659341591196</v>
      </c>
      <c r="D127" s="40">
        <f t="shared" si="12"/>
        <v>92.71838545667875</v>
      </c>
      <c r="E127" s="40">
        <f t="shared" si="13"/>
        <v>-3.1881674845848584</v>
      </c>
      <c r="F127" s="40">
        <f t="shared" si="14"/>
        <v>89.94351331858365</v>
      </c>
      <c r="G127" s="40">
        <f t="shared" si="15"/>
        <v>-70.0002390778025</v>
      </c>
      <c r="H127" s="40">
        <f t="shared" si="16"/>
        <v>26.9252024885699</v>
      </c>
      <c r="I127" s="40">
        <f t="shared" si="17"/>
        <v>2.7121517363312027</v>
      </c>
      <c r="J127" s="40">
        <f t="shared" si="18"/>
        <v>6.7128111070635414</v>
      </c>
      <c r="K127" s="40">
        <f t="shared" si="19"/>
        <v>39.333692308670756</v>
      </c>
      <c r="L127" s="40">
        <f t="shared" si="20"/>
        <v>97.35430472951268</v>
      </c>
    </row>
    <row r="128" spans="2:12" ht="15">
      <c r="B128">
        <v>35</v>
      </c>
      <c r="C128" s="40">
        <f t="shared" si="11"/>
        <v>34.20201433256688</v>
      </c>
      <c r="D128" s="40">
        <f t="shared" si="12"/>
        <v>93.96926207859083</v>
      </c>
      <c r="E128" s="40">
        <f t="shared" si="13"/>
        <v>-7.432141092509904</v>
      </c>
      <c r="F128" s="40">
        <f t="shared" si="14"/>
        <v>89.6926043706003</v>
      </c>
      <c r="G128" s="40">
        <f t="shared" si="15"/>
        <v>-71.9619730210873</v>
      </c>
      <c r="H128" s="40">
        <f t="shared" si="16"/>
        <v>21.129941763107226</v>
      </c>
      <c r="I128" s="40">
        <f t="shared" si="17"/>
        <v>2.4762258376778425</v>
      </c>
      <c r="J128" s="40">
        <f t="shared" si="18"/>
        <v>6.803374574489976</v>
      </c>
      <c r="K128" s="40">
        <f t="shared" si="19"/>
        <v>35.91211504919523</v>
      </c>
      <c r="L128" s="40">
        <f t="shared" si="20"/>
        <v>98.66772518252037</v>
      </c>
    </row>
    <row r="129" spans="2:12" ht="15">
      <c r="B129">
        <v>36</v>
      </c>
      <c r="C129" s="40">
        <f t="shared" si="11"/>
        <v>30.901699437494745</v>
      </c>
      <c r="D129" s="40">
        <f t="shared" si="12"/>
        <v>95.10565162951535</v>
      </c>
      <c r="E129" s="40">
        <f t="shared" si="13"/>
        <v>-11.65953068752072</v>
      </c>
      <c r="F129" s="40">
        <f t="shared" si="14"/>
        <v>89.24155615040989</v>
      </c>
      <c r="G129" s="40">
        <f t="shared" si="15"/>
        <v>-73.44481190680658</v>
      </c>
      <c r="H129" s="40">
        <f t="shared" si="16"/>
        <v>15.194064761406096</v>
      </c>
      <c r="I129" s="40">
        <f t="shared" si="17"/>
        <v>2.2372830392746197</v>
      </c>
      <c r="J129" s="40">
        <f t="shared" si="18"/>
        <v>6.885649177976911</v>
      </c>
      <c r="K129" s="40">
        <f t="shared" si="19"/>
        <v>32.446784409369485</v>
      </c>
      <c r="L129" s="40">
        <f t="shared" si="20"/>
        <v>99.86093421099112</v>
      </c>
    </row>
    <row r="130" spans="2:12" ht="15">
      <c r="B130">
        <v>37</v>
      </c>
      <c r="C130" s="40">
        <f t="shared" si="11"/>
        <v>27.563735581699916</v>
      </c>
      <c r="D130" s="40">
        <f t="shared" si="12"/>
        <v>96.12616959383189</v>
      </c>
      <c r="E130" s="40">
        <f t="shared" si="13"/>
        <v>-15.860903310424963</v>
      </c>
      <c r="F130" s="40">
        <f t="shared" si="14"/>
        <v>88.59137512296188</v>
      </c>
      <c r="G130" s="40">
        <f t="shared" si="15"/>
        <v>-74.43888768682707</v>
      </c>
      <c r="H130" s="40">
        <f t="shared" si="16"/>
        <v>9.157073765562007</v>
      </c>
      <c r="I130" s="40">
        <f t="shared" si="17"/>
        <v>1.995614456115074</v>
      </c>
      <c r="J130" s="40">
        <f t="shared" si="18"/>
        <v>6.959534678593429</v>
      </c>
      <c r="K130" s="40">
        <f t="shared" si="19"/>
        <v>28.94192236078491</v>
      </c>
      <c r="L130" s="40">
        <f t="shared" si="20"/>
        <v>100.93247807352348</v>
      </c>
    </row>
    <row r="131" spans="2:12" ht="15">
      <c r="B131">
        <v>38</v>
      </c>
      <c r="C131" s="40">
        <f t="shared" si="11"/>
        <v>24.19218955996679</v>
      </c>
      <c r="D131" s="40">
        <f t="shared" si="12"/>
        <v>97.02957262759965</v>
      </c>
      <c r="E131" s="40">
        <f t="shared" si="13"/>
        <v>-20.02688405606829</v>
      </c>
      <c r="F131" s="40">
        <f t="shared" si="14"/>
        <v>87.74351209636413</v>
      </c>
      <c r="G131" s="40">
        <f t="shared" si="15"/>
        <v>-74.93758495084371</v>
      </c>
      <c r="H131" s="40">
        <f t="shared" si="16"/>
        <v>3.05914395461893</v>
      </c>
      <c r="I131" s="40">
        <f t="shared" si="17"/>
        <v>1.7515145241415957</v>
      </c>
      <c r="J131" s="40">
        <f t="shared" si="18"/>
        <v>7.024941058238214</v>
      </c>
      <c r="K131" s="40">
        <f t="shared" si="19"/>
        <v>25.40179903796513</v>
      </c>
      <c r="L131" s="40">
        <f t="shared" si="20"/>
        <v>101.88105125897962</v>
      </c>
    </row>
    <row r="132" spans="2:12" ht="15">
      <c r="B132">
        <v>39</v>
      </c>
      <c r="C132" s="40">
        <f t="shared" si="11"/>
        <v>20.791169081775944</v>
      </c>
      <c r="D132" s="40">
        <f t="shared" si="12"/>
        <v>97.81476007338055</v>
      </c>
      <c r="E132" s="40">
        <f t="shared" si="13"/>
        <v>-24.1481769924136</v>
      </c>
      <c r="F132" s="40">
        <f t="shared" si="14"/>
        <v>86.69985898456275</v>
      </c>
      <c r="G132" s="40">
        <f t="shared" si="15"/>
        <v>-74.93758495084371</v>
      </c>
      <c r="H132" s="40">
        <f t="shared" si="16"/>
        <v>-3.0591439546188783</v>
      </c>
      <c r="I132" s="40">
        <f t="shared" si="17"/>
        <v>1.5052806415205784</v>
      </c>
      <c r="J132" s="40">
        <f t="shared" si="18"/>
        <v>7.0817886293127525</v>
      </c>
      <c r="K132" s="40">
        <f t="shared" si="19"/>
        <v>21.830727535864742</v>
      </c>
      <c r="L132" s="40">
        <f t="shared" si="20"/>
        <v>102.70549807704958</v>
      </c>
    </row>
    <row r="133" spans="2:12" ht="15">
      <c r="B133">
        <v>40</v>
      </c>
      <c r="C133" s="40">
        <f t="shared" si="11"/>
        <v>17.36481776669304</v>
      </c>
      <c r="D133" s="40">
        <f t="shared" si="12"/>
        <v>98.4807753012208</v>
      </c>
      <c r="E133" s="40">
        <f t="shared" si="13"/>
        <v>-28.215585903400292</v>
      </c>
      <c r="F133" s="40">
        <f t="shared" si="14"/>
        <v>85.46274458574239</v>
      </c>
      <c r="G133" s="40">
        <f t="shared" si="15"/>
        <v>-74.43888768682707</v>
      </c>
      <c r="H133" s="40">
        <f t="shared" si="16"/>
        <v>-9.15707376556199</v>
      </c>
      <c r="I133" s="40">
        <f t="shared" si="17"/>
        <v>1.2572128063085763</v>
      </c>
      <c r="J133" s="40">
        <f t="shared" si="18"/>
        <v>7.1300081318083866</v>
      </c>
      <c r="K133" s="40">
        <f t="shared" si="19"/>
        <v>18.233058655027694</v>
      </c>
      <c r="L133" s="40">
        <f t="shared" si="20"/>
        <v>103.40481406628184</v>
      </c>
    </row>
    <row r="134" spans="2:12" ht="15">
      <c r="B134">
        <v>41</v>
      </c>
      <c r="C134" s="40">
        <f t="shared" si="11"/>
        <v>13.917310096006569</v>
      </c>
      <c r="D134" s="40">
        <f t="shared" si="12"/>
        <v>99.02680687415703</v>
      </c>
      <c r="E134" s="40">
        <f t="shared" si="13"/>
        <v>-32.22003480929816</v>
      </c>
      <c r="F134" s="40">
        <f t="shared" si="14"/>
        <v>84.03492938586677</v>
      </c>
      <c r="G134" s="40">
        <f t="shared" si="15"/>
        <v>-73.44481190680658</v>
      </c>
      <c r="H134" s="40">
        <f t="shared" si="16"/>
        <v>-15.194064761406077</v>
      </c>
      <c r="I134" s="40">
        <f t="shared" si="17"/>
        <v>1.0076132509508755</v>
      </c>
      <c r="J134" s="40">
        <f t="shared" si="18"/>
        <v>7.169540817688969</v>
      </c>
      <c r="K134" s="40">
        <f t="shared" si="19"/>
        <v>14.613175600806898</v>
      </c>
      <c r="L134" s="40">
        <f t="shared" si="20"/>
        <v>103.97814721786487</v>
      </c>
    </row>
    <row r="135" spans="2:12" ht="15">
      <c r="B135">
        <v>42</v>
      </c>
      <c r="C135" s="40">
        <f t="shared" si="11"/>
        <v>10.452846326765346</v>
      </c>
      <c r="D135" s="40">
        <f t="shared" si="12"/>
        <v>99.45218953682733</v>
      </c>
      <c r="E135" s="40">
        <f t="shared" si="13"/>
        <v>-36.15258821876725</v>
      </c>
      <c r="F135" s="40">
        <f t="shared" si="14"/>
        <v>82.41959939895517</v>
      </c>
      <c r="G135" s="40">
        <f t="shared" si="15"/>
        <v>-71.96197302108732</v>
      </c>
      <c r="H135" s="40">
        <f t="shared" si="16"/>
        <v>-21.129941763107205</v>
      </c>
      <c r="I135" s="40">
        <f t="shared" si="17"/>
        <v>0.7567860740578111</v>
      </c>
      <c r="J135" s="40">
        <f t="shared" si="18"/>
        <v>7.200338522466299</v>
      </c>
      <c r="K135" s="40">
        <f t="shared" si="19"/>
        <v>10.975488643103613</v>
      </c>
      <c r="L135" s="40">
        <f t="shared" si="20"/>
        <v>104.42479901366869</v>
      </c>
    </row>
    <row r="136" spans="2:12" ht="15">
      <c r="B136">
        <v>43</v>
      </c>
      <c r="C136" s="40">
        <f t="shared" si="11"/>
        <v>6.975647374412546</v>
      </c>
      <c r="D136" s="40">
        <f t="shared" si="12"/>
        <v>99.75640502598242</v>
      </c>
      <c r="E136" s="40">
        <f t="shared" si="13"/>
        <v>-40.00447106743279</v>
      </c>
      <c r="F136" s="40">
        <f t="shared" si="14"/>
        <v>80.62035905783931</v>
      </c>
      <c r="G136" s="40">
        <f t="shared" si="15"/>
        <v>-70.00023907780252</v>
      </c>
      <c r="H136" s="40">
        <f t="shared" si="16"/>
        <v>-26.925202488569884</v>
      </c>
      <c r="I136" s="40">
        <f t="shared" si="17"/>
        <v>0.5050368699074683</v>
      </c>
      <c r="J136" s="40">
        <f t="shared" si="18"/>
        <v>7.222363723881127</v>
      </c>
      <c r="K136" s="40">
        <f t="shared" si="19"/>
        <v>7.324429743133173</v>
      </c>
      <c r="L136" s="40">
        <f t="shared" si="20"/>
        <v>104.74422527728154</v>
      </c>
    </row>
    <row r="137" spans="2:12" ht="15">
      <c r="B137">
        <v>44</v>
      </c>
      <c r="C137" s="40">
        <f t="shared" si="11"/>
        <v>3.489949670250108</v>
      </c>
      <c r="D137" s="40">
        <f t="shared" si="12"/>
        <v>99.93908270190957</v>
      </c>
      <c r="E137" s="40">
        <f t="shared" si="13"/>
        <v>-43.76708829848531</v>
      </c>
      <c r="F137" s="40">
        <f t="shared" si="14"/>
        <v>78.64122317126426</v>
      </c>
      <c r="G137" s="40">
        <f t="shared" si="15"/>
        <v>-67.57266509268143</v>
      </c>
      <c r="H137" s="40">
        <f t="shared" si="16"/>
        <v>-32.54128043381685</v>
      </c>
      <c r="I137" s="40">
        <f t="shared" si="17"/>
        <v>0.25267235612610783</v>
      </c>
      <c r="J137" s="40">
        <f t="shared" si="18"/>
        <v>7.235589587618254</v>
      </c>
      <c r="K137" s="40">
        <f t="shared" si="19"/>
        <v>3.6644471537626133</v>
      </c>
      <c r="L137" s="40">
        <f t="shared" si="20"/>
        <v>104.93603683700505</v>
      </c>
    </row>
    <row r="138" spans="2:12" ht="15">
      <c r="B138">
        <v>45</v>
      </c>
      <c r="C138" s="40">
        <f t="shared" si="11"/>
        <v>6.1257422745431E-15</v>
      </c>
      <c r="D138" s="40">
        <f t="shared" si="12"/>
        <v>100</v>
      </c>
      <c r="E138" s="40">
        <f t="shared" si="13"/>
        <v>-47.43204404161309</v>
      </c>
      <c r="F138" s="40">
        <f t="shared" si="14"/>
        <v>76.48660796528027</v>
      </c>
      <c r="G138" s="40">
        <f t="shared" si="15"/>
        <v>-64.69540617007357</v>
      </c>
      <c r="H138" s="40">
        <f t="shared" si="16"/>
        <v>-37.94080152671009</v>
      </c>
      <c r="I138" s="40">
        <f t="shared" si="17"/>
        <v>4.4350374067692043E-16</v>
      </c>
      <c r="J138" s="40">
        <f t="shared" si="18"/>
        <v>7.24</v>
      </c>
      <c r="K138" s="40">
        <f t="shared" si="19"/>
        <v>6.432029388270255E-15</v>
      </c>
      <c r="L138" s="40">
        <f t="shared" si="20"/>
        <v>105</v>
      </c>
    </row>
    <row r="139" spans="2:12" ht="15">
      <c r="B139">
        <v>46</v>
      </c>
      <c r="C139" s="40">
        <f t="shared" si="11"/>
        <v>-3.4899496702500734</v>
      </c>
      <c r="D139" s="40">
        <f t="shared" si="12"/>
        <v>99.93908270190957</v>
      </c>
      <c r="E139" s="40">
        <f t="shared" si="13"/>
        <v>-50.99116034747178</v>
      </c>
      <c r="F139" s="40">
        <f t="shared" si="14"/>
        <v>74.1613212289157</v>
      </c>
      <c r="G139" s="40">
        <f t="shared" si="15"/>
        <v>-61.38760999339451</v>
      </c>
      <c r="H139" s="40">
        <f t="shared" si="16"/>
        <v>-43.08783284523475</v>
      </c>
      <c r="I139" s="40">
        <f t="shared" si="17"/>
        <v>-0.25267235612610534</v>
      </c>
      <c r="J139" s="40">
        <f t="shared" si="18"/>
        <v>7.235589587618254</v>
      </c>
      <c r="K139" s="40">
        <f t="shared" si="19"/>
        <v>-3.664447153762577</v>
      </c>
      <c r="L139" s="40">
        <f t="shared" si="20"/>
        <v>104.93603683700505</v>
      </c>
    </row>
    <row r="140" spans="2:12" ht="15">
      <c r="B140">
        <v>47</v>
      </c>
      <c r="C140" s="40">
        <f t="shared" si="11"/>
        <v>-6.975647374412533</v>
      </c>
      <c r="D140" s="40">
        <f t="shared" si="12"/>
        <v>99.75640502598242</v>
      </c>
      <c r="E140" s="40">
        <f t="shared" si="13"/>
        <v>-54.43649543588738</v>
      </c>
      <c r="F140" s="40">
        <f t="shared" si="14"/>
        <v>71.67055158611947</v>
      </c>
      <c r="G140" s="40">
        <f t="shared" si="15"/>
        <v>-57.671289400452146</v>
      </c>
      <c r="H140" s="40">
        <f t="shared" si="16"/>
        <v>-47.94812174516637</v>
      </c>
      <c r="I140" s="40">
        <f t="shared" si="17"/>
        <v>-0.5050368699074674</v>
      </c>
      <c r="J140" s="40">
        <f t="shared" si="18"/>
        <v>7.222363723881127</v>
      </c>
      <c r="K140" s="40">
        <f t="shared" si="19"/>
        <v>-7.32442974313316</v>
      </c>
      <c r="L140" s="40">
        <f t="shared" si="20"/>
        <v>104.74422527728154</v>
      </c>
    </row>
    <row r="141" spans="2:12" ht="15">
      <c r="B141">
        <v>48</v>
      </c>
      <c r="C141" s="40">
        <f t="shared" si="11"/>
        <v>-10.452846326765334</v>
      </c>
      <c r="D141" s="40">
        <f t="shared" si="12"/>
        <v>99.45218953682733</v>
      </c>
      <c r="E141" s="40">
        <f t="shared" si="13"/>
        <v>-57.76036141707282</v>
      </c>
      <c r="F141" s="40">
        <f t="shared" si="14"/>
        <v>69.01985691791258</v>
      </c>
      <c r="G141" s="40">
        <f t="shared" si="15"/>
        <v>-53.57117589164279</v>
      </c>
      <c r="H141" s="40">
        <f t="shared" si="16"/>
        <v>-52.48932380576712</v>
      </c>
      <c r="I141" s="40">
        <f t="shared" si="17"/>
        <v>-0.7567860740578102</v>
      </c>
      <c r="J141" s="40">
        <f t="shared" si="18"/>
        <v>7.2003385224663</v>
      </c>
      <c r="K141" s="40">
        <f t="shared" si="19"/>
        <v>-10.9754886431036</v>
      </c>
      <c r="L141" s="40">
        <f t="shared" si="20"/>
        <v>104.4247990136687</v>
      </c>
    </row>
    <row r="142" spans="2:12" ht="15">
      <c r="B142">
        <v>49</v>
      </c>
      <c r="C142" s="40">
        <f t="shared" si="11"/>
        <v>-13.917310096006535</v>
      </c>
      <c r="D142" s="40">
        <f t="shared" si="12"/>
        <v>99.02680687415703</v>
      </c>
      <c r="E142" s="40">
        <f t="shared" si="13"/>
        <v>-60.95534144631668</v>
      </c>
      <c r="F142" s="40">
        <f t="shared" si="14"/>
        <v>66.21515196058186</v>
      </c>
      <c r="G142" s="40">
        <f t="shared" si="15"/>
        <v>-49.11455504589639</v>
      </c>
      <c r="H142" s="40">
        <f t="shared" si="16"/>
        <v>-56.681218076569365</v>
      </c>
      <c r="I142" s="40">
        <f t="shared" si="17"/>
        <v>-1.0076132509508733</v>
      </c>
      <c r="J142" s="40">
        <f t="shared" si="18"/>
        <v>7.1695408176889694</v>
      </c>
      <c r="K142" s="40">
        <f t="shared" si="19"/>
        <v>-14.613175600806862</v>
      </c>
      <c r="L142" s="40">
        <f t="shared" si="20"/>
        <v>103.97814721786489</v>
      </c>
    </row>
    <row r="143" spans="2:12" ht="15">
      <c r="B143">
        <v>50</v>
      </c>
      <c r="C143" s="40">
        <f t="shared" si="11"/>
        <v>-17.36481776669303</v>
      </c>
      <c r="D143" s="40">
        <f t="shared" si="12"/>
        <v>98.4807753012208</v>
      </c>
      <c r="E143" s="40">
        <f t="shared" si="13"/>
        <v>-64.01430627386354</v>
      </c>
      <c r="F143" s="40">
        <f t="shared" si="14"/>
        <v>63.26269510759081</v>
      </c>
      <c r="G143" s="40">
        <f t="shared" si="15"/>
        <v>-44.331084939650715</v>
      </c>
      <c r="H143" s="40">
        <f t="shared" si="16"/>
        <v>-60.49590819281477</v>
      </c>
      <c r="I143" s="40">
        <f t="shared" si="17"/>
        <v>-1.2572128063085755</v>
      </c>
      <c r="J143" s="40">
        <f t="shared" si="18"/>
        <v>7.1300081318083866</v>
      </c>
      <c r="K143" s="40">
        <f t="shared" si="19"/>
        <v>-18.233058655027683</v>
      </c>
      <c r="L143" s="40">
        <f t="shared" si="20"/>
        <v>103.40481406628184</v>
      </c>
    </row>
    <row r="144" spans="2:12" ht="15">
      <c r="B144">
        <v>51</v>
      </c>
      <c r="C144" s="40">
        <f t="shared" si="11"/>
        <v>-20.791169081775912</v>
      </c>
      <c r="D144" s="40">
        <f t="shared" si="12"/>
        <v>97.81476007338057</v>
      </c>
      <c r="E144" s="40">
        <f t="shared" si="13"/>
        <v>-66.93043015305807</v>
      </c>
      <c r="F144" s="40">
        <f t="shared" si="14"/>
        <v>60.169074444656495</v>
      </c>
      <c r="G144" s="40">
        <f t="shared" si="15"/>
        <v>-39.25259877724593</v>
      </c>
      <c r="H144" s="40">
        <f t="shared" si="16"/>
        <v>-63.90800802115922</v>
      </c>
      <c r="I144" s="40">
        <f t="shared" si="17"/>
        <v>-1.5052806415205762</v>
      </c>
      <c r="J144" s="40">
        <f t="shared" si="18"/>
        <v>7.081788629312753</v>
      </c>
      <c r="K144" s="40">
        <f t="shared" si="19"/>
        <v>-21.830727535864707</v>
      </c>
      <c r="L144" s="40">
        <f t="shared" si="20"/>
        <v>102.7054980770496</v>
      </c>
    </row>
    <row r="145" spans="2:12" ht="15">
      <c r="B145">
        <v>52</v>
      </c>
      <c r="C145" s="40">
        <f t="shared" si="11"/>
        <v>-24.192189559966778</v>
      </c>
      <c r="D145" s="40">
        <f t="shared" si="12"/>
        <v>97.02957262759965</v>
      </c>
      <c r="E145" s="40">
        <f t="shared" si="13"/>
        <v>-69.69720607125474</v>
      </c>
      <c r="F145" s="40">
        <f t="shared" si="14"/>
        <v>56.94119304915424</v>
      </c>
      <c r="G145" s="40">
        <f t="shared" si="15"/>
        <v>-33.912893046201454</v>
      </c>
      <c r="H145" s="40">
        <f t="shared" si="16"/>
        <v>-66.89481060020202</v>
      </c>
      <c r="I145" s="40">
        <f t="shared" si="17"/>
        <v>-1.7515145241415948</v>
      </c>
      <c r="J145" s="40">
        <f t="shared" si="18"/>
        <v>7.024941058238214</v>
      </c>
      <c r="K145" s="40">
        <f t="shared" si="19"/>
        <v>-25.401799037965116</v>
      </c>
      <c r="L145" s="40">
        <f t="shared" si="20"/>
        <v>101.88105125897962</v>
      </c>
    </row>
    <row r="146" spans="2:12" ht="15">
      <c r="B146">
        <v>53</v>
      </c>
      <c r="C146" s="40">
        <f t="shared" si="11"/>
        <v>-27.563735581699905</v>
      </c>
      <c r="D146" s="40">
        <f t="shared" si="12"/>
        <v>96.12616959383189</v>
      </c>
      <c r="E146" s="40">
        <f t="shared" si="13"/>
        <v>-72.3084602695075</v>
      </c>
      <c r="F146" s="40">
        <f t="shared" si="14"/>
        <v>53.58625358665274</v>
      </c>
      <c r="G146" s="40">
        <f t="shared" si="15"/>
        <v>-28.347502607168014</v>
      </c>
      <c r="H146" s="40">
        <f t="shared" si="16"/>
        <v>-69.43643925156735</v>
      </c>
      <c r="I146" s="40">
        <f t="shared" si="17"/>
        <v>-1.9956144561150733</v>
      </c>
      <c r="J146" s="40">
        <f t="shared" si="18"/>
        <v>6.959534678593429</v>
      </c>
      <c r="K146" s="40">
        <f t="shared" si="19"/>
        <v>-28.9419223607849</v>
      </c>
      <c r="L146" s="40">
        <f t="shared" si="20"/>
        <v>100.93247807352348</v>
      </c>
    </row>
    <row r="147" spans="2:12" ht="15">
      <c r="B147">
        <v>54</v>
      </c>
      <c r="C147" s="40">
        <f t="shared" si="11"/>
        <v>-30.901699437494734</v>
      </c>
      <c r="D147" s="40">
        <f t="shared" si="12"/>
        <v>95.10565162951536</v>
      </c>
      <c r="E147" s="40">
        <f t="shared" si="13"/>
        <v>-74.75836601864005</v>
      </c>
      <c r="F147" s="40">
        <f t="shared" si="14"/>
        <v>50.11174223895079</v>
      </c>
      <c r="G147" s="40">
        <f t="shared" si="15"/>
        <v>-22.593464215292585</v>
      </c>
      <c r="H147" s="40">
        <f t="shared" si="16"/>
        <v>-71.51597985591957</v>
      </c>
      <c r="I147" s="40">
        <f t="shared" si="17"/>
        <v>-2.237283039274619</v>
      </c>
      <c r="J147" s="40">
        <f t="shared" si="18"/>
        <v>6.885649177976912</v>
      </c>
      <c r="K147" s="40">
        <f t="shared" si="19"/>
        <v>-32.44678440936947</v>
      </c>
      <c r="L147" s="40">
        <f t="shared" si="20"/>
        <v>99.86093421099113</v>
      </c>
    </row>
    <row r="148" spans="2:12" ht="15">
      <c r="B148">
        <v>55</v>
      </c>
      <c r="C148" s="40">
        <f t="shared" si="11"/>
        <v>-34.20201433256687</v>
      </c>
      <c r="D148" s="40">
        <f t="shared" si="12"/>
        <v>93.96926207859084</v>
      </c>
      <c r="E148" s="40">
        <f t="shared" si="13"/>
        <v>-77.04145662095702</v>
      </c>
      <c r="F148" s="40">
        <f t="shared" si="14"/>
        <v>46.52541199947828</v>
      </c>
      <c r="G148" s="40">
        <f t="shared" si="15"/>
        <v>-16.689070046723593</v>
      </c>
      <c r="H148" s="40">
        <f t="shared" si="16"/>
        <v>-73.11959341363678</v>
      </c>
      <c r="I148" s="40">
        <f t="shared" si="17"/>
        <v>-2.4762258376778417</v>
      </c>
      <c r="J148" s="40">
        <f t="shared" si="18"/>
        <v>6.803374574489977</v>
      </c>
      <c r="K148" s="40">
        <f t="shared" si="19"/>
        <v>-35.912115049195215</v>
      </c>
      <c r="L148" s="40">
        <f t="shared" si="20"/>
        <v>98.66772518252039</v>
      </c>
    </row>
    <row r="149" spans="2:12" ht="15">
      <c r="B149">
        <v>56</v>
      </c>
      <c r="C149" s="40">
        <f t="shared" si="11"/>
        <v>-37.46065934159121</v>
      </c>
      <c r="D149" s="40">
        <f t="shared" si="12"/>
        <v>92.71838545667875</v>
      </c>
      <c r="E149" s="40">
        <f t="shared" si="13"/>
        <v>-79.152637608584</v>
      </c>
      <c r="F149" s="40">
        <f t="shared" si="14"/>
        <v>42.83526537333663</v>
      </c>
      <c r="G149" s="40">
        <f t="shared" si="15"/>
        <v>-10.673612870496392</v>
      </c>
      <c r="H149" s="40">
        <f t="shared" si="16"/>
        <v>-74.23660814106995</v>
      </c>
      <c r="I149" s="40">
        <f t="shared" si="17"/>
        <v>-2.7121517363312035</v>
      </c>
      <c r="J149" s="40">
        <f t="shared" si="18"/>
        <v>6.7128111070635414</v>
      </c>
      <c r="K149" s="40">
        <f t="shared" si="19"/>
        <v>-39.33369230867077</v>
      </c>
      <c r="L149" s="40">
        <f t="shared" si="20"/>
        <v>97.35430472951268</v>
      </c>
    </row>
    <row r="150" spans="2:12" ht="15">
      <c r="B150">
        <v>57</v>
      </c>
      <c r="C150" s="40">
        <f t="shared" si="11"/>
        <v>-40.673664307580005</v>
      </c>
      <c r="D150" s="40">
        <f t="shared" si="12"/>
        <v>91.3545457642601</v>
      </c>
      <c r="E150" s="40">
        <f t="shared" si="13"/>
        <v>-81.08719811121772</v>
      </c>
      <c r="F150" s="40">
        <f t="shared" si="14"/>
        <v>39.04953652058024</v>
      </c>
      <c r="G150" s="40">
        <f t="shared" si="15"/>
        <v>-4.587124561638205</v>
      </c>
      <c r="H150" s="40">
        <f t="shared" si="16"/>
        <v>-74.85959048950252</v>
      </c>
      <c r="I150" s="40">
        <f t="shared" si="17"/>
        <v>-2.944773295868792</v>
      </c>
      <c r="J150" s="40">
        <f t="shared" si="18"/>
        <v>6.614069113332431</v>
      </c>
      <c r="K150" s="40">
        <f t="shared" si="19"/>
        <v>-42.707347522959004</v>
      </c>
      <c r="L150" s="40">
        <f t="shared" si="20"/>
        <v>95.9222730524731</v>
      </c>
    </row>
    <row r="151" spans="2:12" ht="15">
      <c r="B151">
        <v>58</v>
      </c>
      <c r="C151" s="40">
        <f t="shared" si="11"/>
        <v>-43.83711467890775</v>
      </c>
      <c r="D151" s="40">
        <f t="shared" si="12"/>
        <v>89.87940462991669</v>
      </c>
      <c r="E151" s="40">
        <f t="shared" si="13"/>
        <v>-82.84082136791943</v>
      </c>
      <c r="F151" s="40">
        <f t="shared" si="14"/>
        <v>35.176672882586054</v>
      </c>
      <c r="G151" s="40">
        <f t="shared" si="15"/>
        <v>1.529890304355406</v>
      </c>
      <c r="H151" s="40">
        <f t="shared" si="16"/>
        <v>-74.98439461419049</v>
      </c>
      <c r="I151" s="40">
        <f t="shared" si="17"/>
        <v>-3.1738071027529213</v>
      </c>
      <c r="J151" s="40">
        <f t="shared" si="18"/>
        <v>6.507268895205969</v>
      </c>
      <c r="K151" s="40">
        <f t="shared" si="19"/>
        <v>-46.02897041285314</v>
      </c>
      <c r="L151" s="40">
        <f t="shared" si="20"/>
        <v>94.37337486141253</v>
      </c>
    </row>
    <row r="152" spans="2:12" ht="15">
      <c r="B152">
        <v>59</v>
      </c>
      <c r="C152" s="40">
        <f t="shared" si="11"/>
        <v>-46.947156278589055</v>
      </c>
      <c r="D152" s="40">
        <f t="shared" si="12"/>
        <v>88.29475928589271</v>
      </c>
      <c r="E152" s="40">
        <f t="shared" si="13"/>
        <v>-84.40959435949668</v>
      </c>
      <c r="F152" s="40">
        <f t="shared" si="14"/>
        <v>31.22531633250856</v>
      </c>
      <c r="G152" s="40">
        <f t="shared" si="15"/>
        <v>7.636724002787664</v>
      </c>
      <c r="H152" s="40">
        <f t="shared" si="16"/>
        <v>-74.6101899642753</v>
      </c>
      <c r="I152" s="40">
        <f t="shared" si="17"/>
        <v>-3.3989741145698473</v>
      </c>
      <c r="J152" s="40">
        <f t="shared" si="18"/>
        <v>6.392540572298633</v>
      </c>
      <c r="K152" s="40">
        <f t="shared" si="19"/>
        <v>-49.294514092518504</v>
      </c>
      <c r="L152" s="40">
        <f t="shared" si="20"/>
        <v>92.70949725018734</v>
      </c>
    </row>
    <row r="153" spans="2:12" ht="15">
      <c r="B153">
        <v>60</v>
      </c>
      <c r="C153" s="40">
        <f t="shared" si="11"/>
        <v>-49.99999999999998</v>
      </c>
      <c r="D153" s="40">
        <f t="shared" si="12"/>
        <v>86.60254037844388</v>
      </c>
      <c r="E153" s="40">
        <f t="shared" si="13"/>
        <v>-85.79001653997922</v>
      </c>
      <c r="F153" s="40">
        <f t="shared" si="14"/>
        <v>27.204283891881634</v>
      </c>
      <c r="G153" s="40">
        <f t="shared" si="15"/>
        <v>13.692736562952142</v>
      </c>
      <c r="H153" s="40">
        <f t="shared" si="16"/>
        <v>-73.73946680996272</v>
      </c>
      <c r="I153" s="40">
        <f t="shared" si="17"/>
        <v>-3.6199999999999983</v>
      </c>
      <c r="J153" s="40">
        <f t="shared" si="18"/>
        <v>6.270023923399337</v>
      </c>
      <c r="K153" s="40">
        <f t="shared" si="19"/>
        <v>-52.49999999999998</v>
      </c>
      <c r="L153" s="40">
        <f t="shared" si="20"/>
        <v>90.93266739736606</v>
      </c>
    </row>
    <row r="154" spans="2:12" ht="15">
      <c r="B154">
        <v>61</v>
      </c>
      <c r="C154" s="40">
        <f t="shared" si="11"/>
        <v>-52.99192642332048</v>
      </c>
      <c r="D154" s="40">
        <f t="shared" si="12"/>
        <v>84.80480961564261</v>
      </c>
      <c r="E154" s="40">
        <f t="shared" si="13"/>
        <v>-86.97900764770583</v>
      </c>
      <c r="F154" s="40">
        <f t="shared" si="14"/>
        <v>23.12254805639575</v>
      </c>
      <c r="G154" s="40">
        <f t="shared" si="15"/>
        <v>19.65762622043262</v>
      </c>
      <c r="H154" s="40">
        <f t="shared" si="16"/>
        <v>-72.37801967018551</v>
      </c>
      <c r="I154" s="40">
        <f t="shared" si="17"/>
        <v>-3.836615473048403</v>
      </c>
      <c r="J154" s="40">
        <f t="shared" si="18"/>
        <v>6.139868216172525</v>
      </c>
      <c r="K154" s="40">
        <f t="shared" si="19"/>
        <v>-55.6415227444865</v>
      </c>
      <c r="L154" s="40">
        <f t="shared" si="20"/>
        <v>89.04505009642473</v>
      </c>
    </row>
    <row r="155" spans="2:12" ht="15">
      <c r="B155">
        <v>62</v>
      </c>
      <c r="C155" s="40">
        <f t="shared" si="11"/>
        <v>-55.91929034707467</v>
      </c>
      <c r="D155" s="40">
        <f t="shared" si="12"/>
        <v>82.90375725550417</v>
      </c>
      <c r="E155" s="40">
        <f t="shared" si="13"/>
        <v>-87.97391457859247</v>
      </c>
      <c r="F155" s="40">
        <f t="shared" si="14"/>
        <v>18.989216774751803</v>
      </c>
      <c r="G155" s="40">
        <f t="shared" si="15"/>
        <v>25.49169761869622</v>
      </c>
      <c r="H155" s="40">
        <f t="shared" si="16"/>
        <v>-70.53490875103587</v>
      </c>
      <c r="I155" s="40">
        <f t="shared" si="17"/>
        <v>-4.048556621128206</v>
      </c>
      <c r="J155" s="40">
        <f t="shared" si="18"/>
        <v>6.002232025298502</v>
      </c>
      <c r="K155" s="40">
        <f t="shared" si="19"/>
        <v>-58.7152548644284</v>
      </c>
      <c r="L155" s="40">
        <f t="shared" si="20"/>
        <v>87.04894511827938</v>
      </c>
    </row>
    <row r="156" spans="2:12" ht="15">
      <c r="B156">
        <v>63</v>
      </c>
      <c r="C156" s="40">
        <f t="shared" si="11"/>
        <v>-58.7785252292473</v>
      </c>
      <c r="D156" s="40">
        <f t="shared" si="12"/>
        <v>80.90169943749474</v>
      </c>
      <c r="E156" s="40">
        <f t="shared" si="13"/>
        <v>-88.772517306245</v>
      </c>
      <c r="F156" s="40">
        <f t="shared" si="14"/>
        <v>14.813513125266063</v>
      </c>
      <c r="G156" s="40">
        <f t="shared" si="15"/>
        <v>31.156125975141453</v>
      </c>
      <c r="H156" s="40">
        <f t="shared" si="16"/>
        <v>-68.22239965158889</v>
      </c>
      <c r="I156" s="40">
        <f t="shared" si="17"/>
        <v>-4.255565226597505</v>
      </c>
      <c r="J156" s="40">
        <f t="shared" si="18"/>
        <v>5.85728303927462</v>
      </c>
      <c r="K156" s="40">
        <f t="shared" si="19"/>
        <v>-61.71745149070967</v>
      </c>
      <c r="L156" s="40">
        <f t="shared" si="20"/>
        <v>84.94678440936949</v>
      </c>
    </row>
    <row r="157" spans="2:12" ht="15">
      <c r="B157">
        <v>64</v>
      </c>
      <c r="C157" s="40">
        <f t="shared" si="11"/>
        <v>-61.56614753256583</v>
      </c>
      <c r="D157" s="40">
        <f t="shared" si="12"/>
        <v>78.8010753606722</v>
      </c>
      <c r="E157" s="40">
        <f t="shared" si="13"/>
        <v>-89.37303383570617</v>
      </c>
      <c r="F157" s="40">
        <f t="shared" si="14"/>
        <v>10.604754735575993</v>
      </c>
      <c r="G157" s="40">
        <f t="shared" si="15"/>
        <v>36.61321545362107</v>
      </c>
      <c r="H157" s="40">
        <f t="shared" si="16"/>
        <v>-65.45588173836423</v>
      </c>
      <c r="I157" s="40">
        <f t="shared" si="17"/>
        <v>-4.457389081357766</v>
      </c>
      <c r="J157" s="40">
        <f t="shared" si="18"/>
        <v>5.705197856112668</v>
      </c>
      <c r="K157" s="40">
        <f t="shared" si="19"/>
        <v>-64.64445490919412</v>
      </c>
      <c r="L157" s="40">
        <f t="shared" si="20"/>
        <v>82.74112912870581</v>
      </c>
    </row>
    <row r="158" spans="2:12" ht="15">
      <c r="B158">
        <v>65</v>
      </c>
      <c r="C158" s="40">
        <f aca="true" t="shared" si="21" ref="C158:C189">$C$92*COS(B158*2*PI()/180)</f>
        <v>-64.27876096865394</v>
      </c>
      <c r="D158" s="40">
        <f aca="true" t="shared" si="22" ref="D158:D189">$C$92*SIN(B158*2*PI()/180)</f>
        <v>76.60444431189781</v>
      </c>
      <c r="E158" s="40">
        <f aca="true" t="shared" si="23" ref="E158:E189">$E$92*COS(B158*2*PI()/133)</f>
        <v>-89.77412417978302</v>
      </c>
      <c r="F158" s="40">
        <f aca="true" t="shared" si="24" ref="F158:F189">$E$92*SIN(B158*2*PI()/133)</f>
        <v>6.372332991369657</v>
      </c>
      <c r="G158" s="40">
        <f aca="true" t="shared" si="25" ref="G158:G170">$G$92*COS(B158*360*PI()/(180*77))</f>
        <v>41.82665002401219</v>
      </c>
      <c r="H158" s="40">
        <f aca="true" t="shared" si="26" ref="H158:H170">$G$92*SIN(B158*360*PI()/(180*77))</f>
        <v>-62.253765731631056</v>
      </c>
      <c r="I158" s="40">
        <f aca="true" t="shared" si="27" ref="I158:I189">$I$92*COS(B158*2*PI()/180)</f>
        <v>-4.653782294130545</v>
      </c>
      <c r="J158" s="40">
        <f aca="true" t="shared" si="28" ref="J158:J189">$I$92*SIN(B158*2*PI()/180)</f>
        <v>5.546161768181401</v>
      </c>
      <c r="K158" s="40">
        <f aca="true" t="shared" si="29" ref="K158:K189">$K$92*COS(B158*2*PI()/180)</f>
        <v>-67.49269901708664</v>
      </c>
      <c r="L158" s="40">
        <f aca="true" t="shared" si="30" ref="L158:L189">$K$92*SIN(B158*2*PI()/180)</f>
        <v>80.4346665274927</v>
      </c>
    </row>
    <row r="159" spans="2:12" ht="15">
      <c r="B159">
        <v>66</v>
      </c>
      <c r="C159" s="40">
        <f t="shared" si="21"/>
        <v>-66.91306063588583</v>
      </c>
      <c r="D159" s="40">
        <f t="shared" si="22"/>
        <v>74.31448254773943</v>
      </c>
      <c r="E159" s="40">
        <f t="shared" si="23"/>
        <v>-89.97489334908246</v>
      </c>
      <c r="F159" s="40">
        <f t="shared" si="24"/>
        <v>2.1256920805318016</v>
      </c>
      <c r="G159" s="40">
        <f t="shared" si="25"/>
        <v>46.761735139405054</v>
      </c>
      <c r="H159" s="40">
        <f t="shared" si="26"/>
        <v>-58.6373611851022</v>
      </c>
      <c r="I159" s="40">
        <f t="shared" si="27"/>
        <v>-4.844505590038134</v>
      </c>
      <c r="J159" s="40">
        <f t="shared" si="28"/>
        <v>5.380368536456334</v>
      </c>
      <c r="K159" s="40">
        <f t="shared" si="29"/>
        <v>-70.25871366768011</v>
      </c>
      <c r="L159" s="40">
        <f t="shared" si="30"/>
        <v>78.0302066751264</v>
      </c>
    </row>
    <row r="160" spans="2:12" ht="15">
      <c r="B160">
        <v>67</v>
      </c>
      <c r="C160" s="40">
        <f t="shared" si="21"/>
        <v>-69.4658370458997</v>
      </c>
      <c r="D160" s="40">
        <f t="shared" si="22"/>
        <v>71.93398003386514</v>
      </c>
      <c r="E160" s="40">
        <f t="shared" si="23"/>
        <v>-89.97489334908246</v>
      </c>
      <c r="F160" s="40">
        <f t="shared" si="24"/>
        <v>-2.1256920805317794</v>
      </c>
      <c r="G160" s="40">
        <f t="shared" si="25"/>
        <v>51.385628622588264</v>
      </c>
      <c r="H160" s="40">
        <f t="shared" si="26"/>
        <v>-54.63073467437024</v>
      </c>
      <c r="I160" s="40">
        <f t="shared" si="27"/>
        <v>-5.029326602123139</v>
      </c>
      <c r="J160" s="40">
        <f t="shared" si="28"/>
        <v>5.2080201544518365</v>
      </c>
      <c r="K160" s="40">
        <f t="shared" si="29"/>
        <v>-72.93912889819468</v>
      </c>
      <c r="L160" s="40">
        <f t="shared" si="30"/>
        <v>75.53067903555839</v>
      </c>
    </row>
    <row r="161" spans="2:12" ht="15">
      <c r="B161">
        <v>68</v>
      </c>
      <c r="C161" s="40">
        <f t="shared" si="21"/>
        <v>-71.93398003386513</v>
      </c>
      <c r="D161" s="40">
        <f t="shared" si="22"/>
        <v>69.46583704589972</v>
      </c>
      <c r="E161" s="40">
        <f t="shared" si="23"/>
        <v>-89.77412417978302</v>
      </c>
      <c r="F161" s="40">
        <f t="shared" si="24"/>
        <v>-6.3723329913696345</v>
      </c>
      <c r="G161" s="40">
        <f t="shared" si="25"/>
        <v>55.66755922532024</v>
      </c>
      <c r="H161" s="40">
        <f t="shared" si="26"/>
        <v>-50.26054963781697</v>
      </c>
      <c r="I161" s="40">
        <f t="shared" si="27"/>
        <v>-5.208020154451835</v>
      </c>
      <c r="J161" s="40">
        <f t="shared" si="28"/>
        <v>5.029326602123139</v>
      </c>
      <c r="K161" s="40">
        <f t="shared" si="29"/>
        <v>-75.53067903555838</v>
      </c>
      <c r="L161" s="40">
        <f t="shared" si="30"/>
        <v>72.9391288981947</v>
      </c>
    </row>
    <row r="162" spans="2:12" ht="15">
      <c r="B162">
        <v>69</v>
      </c>
      <c r="C162" s="40">
        <f t="shared" si="21"/>
        <v>-74.3144825477394</v>
      </c>
      <c r="D162" s="40">
        <f t="shared" si="22"/>
        <v>66.91306063588584</v>
      </c>
      <c r="E162" s="40">
        <f t="shared" si="23"/>
        <v>-89.37303383570617</v>
      </c>
      <c r="F162" s="40">
        <f t="shared" si="24"/>
        <v>-10.60475473557597</v>
      </c>
      <c r="G162" s="40">
        <f t="shared" si="25"/>
        <v>59.57903140590845</v>
      </c>
      <c r="H162" s="40">
        <f t="shared" si="26"/>
        <v>-45.555888935831064</v>
      </c>
      <c r="I162" s="40">
        <f t="shared" si="27"/>
        <v>-5.3803685364563325</v>
      </c>
      <c r="J162" s="40">
        <f t="shared" si="28"/>
        <v>4.844505590038135</v>
      </c>
      <c r="K162" s="40">
        <f t="shared" si="29"/>
        <v>-78.03020667512638</v>
      </c>
      <c r="L162" s="40">
        <f t="shared" si="30"/>
        <v>70.25871366768013</v>
      </c>
    </row>
    <row r="163" spans="2:12" ht="15">
      <c r="B163">
        <v>70</v>
      </c>
      <c r="C163" s="40">
        <f t="shared" si="21"/>
        <v>-76.6044443118978</v>
      </c>
      <c r="D163" s="40">
        <f t="shared" si="22"/>
        <v>64.27876096865394</v>
      </c>
      <c r="E163" s="40">
        <f t="shared" si="23"/>
        <v>-88.77251730624502</v>
      </c>
      <c r="F163" s="40">
        <f t="shared" si="24"/>
        <v>-14.81351312526604</v>
      </c>
      <c r="G163" s="40">
        <f t="shared" si="25"/>
        <v>63.09401496233859</v>
      </c>
      <c r="H163" s="40">
        <f t="shared" si="26"/>
        <v>-40.54806130916981</v>
      </c>
      <c r="I163" s="40">
        <f t="shared" si="27"/>
        <v>-5.5461617681814</v>
      </c>
      <c r="J163" s="40">
        <f t="shared" si="28"/>
        <v>4.653782294130546</v>
      </c>
      <c r="K163" s="40">
        <f t="shared" si="29"/>
        <v>-80.43466652749268</v>
      </c>
      <c r="L163" s="40">
        <f t="shared" si="30"/>
        <v>67.49269901708665</v>
      </c>
    </row>
    <row r="164" spans="2:12" ht="15">
      <c r="B164">
        <v>71</v>
      </c>
      <c r="C164" s="40">
        <f t="shared" si="21"/>
        <v>-78.80107536067219</v>
      </c>
      <c r="D164" s="40">
        <f t="shared" si="22"/>
        <v>61.56614753256584</v>
      </c>
      <c r="E164" s="40">
        <f t="shared" si="23"/>
        <v>-87.97391457859248</v>
      </c>
      <c r="F164" s="40">
        <f t="shared" si="24"/>
        <v>-18.989216774751785</v>
      </c>
      <c r="G164" s="40">
        <f t="shared" si="25"/>
        <v>66.1891182589741</v>
      </c>
      <c r="H164" s="40">
        <f t="shared" si="26"/>
        <v>-35.270393024455245</v>
      </c>
      <c r="I164" s="40">
        <f t="shared" si="27"/>
        <v>-5.705197856112667</v>
      </c>
      <c r="J164" s="40">
        <f t="shared" si="28"/>
        <v>4.457389081357767</v>
      </c>
      <c r="K164" s="40">
        <f t="shared" si="29"/>
        <v>-82.7411291287058</v>
      </c>
      <c r="L164" s="40">
        <f t="shared" si="30"/>
        <v>64.64445490919414</v>
      </c>
    </row>
    <row r="165" spans="2:12" ht="15">
      <c r="B165">
        <v>72</v>
      </c>
      <c r="C165" s="40">
        <f t="shared" si="21"/>
        <v>-80.90169943749473</v>
      </c>
      <c r="D165" s="40">
        <f t="shared" si="22"/>
        <v>58.77852522924732</v>
      </c>
      <c r="E165" s="40">
        <f t="shared" si="23"/>
        <v>-86.97900764770583</v>
      </c>
      <c r="F165" s="40">
        <f t="shared" si="24"/>
        <v>-23.122548056395726</v>
      </c>
      <c r="G165" s="40">
        <f t="shared" si="25"/>
        <v>68.84374389403193</v>
      </c>
      <c r="H165" s="40">
        <f t="shared" si="26"/>
        <v>-29.758006093368234</v>
      </c>
      <c r="I165" s="40">
        <f t="shared" si="27"/>
        <v>-5.857283039274619</v>
      </c>
      <c r="J165" s="40">
        <f t="shared" si="28"/>
        <v>4.255565226597507</v>
      </c>
      <c r="K165" s="40">
        <f t="shared" si="29"/>
        <v>-84.94678440936947</v>
      </c>
      <c r="L165" s="40">
        <f t="shared" si="30"/>
        <v>61.71745149070969</v>
      </c>
    </row>
    <row r="166" spans="2:12" ht="15">
      <c r="B166">
        <v>73</v>
      </c>
      <c r="C166" s="40">
        <f t="shared" si="21"/>
        <v>-82.90375725550416</v>
      </c>
      <c r="D166" s="40">
        <f t="shared" si="22"/>
        <v>55.91929034707469</v>
      </c>
      <c r="E166" s="40">
        <f t="shared" si="23"/>
        <v>-85.79001653997925</v>
      </c>
      <c r="F166" s="40">
        <f t="shared" si="24"/>
        <v>-27.204283891881573</v>
      </c>
      <c r="G166" s="40">
        <f t="shared" si="25"/>
        <v>71.04022577189325</v>
      </c>
      <c r="H166" s="40">
        <f t="shared" si="26"/>
        <v>-24.0475845414552</v>
      </c>
      <c r="I166" s="40">
        <f t="shared" si="27"/>
        <v>-6.002232025298501</v>
      </c>
      <c r="J166" s="40">
        <f t="shared" si="28"/>
        <v>4.048556621128208</v>
      </c>
      <c r="K166" s="40">
        <f t="shared" si="29"/>
        <v>-87.04894511827938</v>
      </c>
      <c r="L166" s="40">
        <f t="shared" si="30"/>
        <v>58.715254864428424</v>
      </c>
    </row>
    <row r="167" spans="2:12" ht="15">
      <c r="B167">
        <v>74</v>
      </c>
      <c r="C167" s="40">
        <f t="shared" si="21"/>
        <v>-84.8048096156426</v>
      </c>
      <c r="D167" s="40">
        <f t="shared" si="22"/>
        <v>52.99192642332049</v>
      </c>
      <c r="E167" s="40">
        <f t="shared" si="23"/>
        <v>-84.40959435949667</v>
      </c>
      <c r="F167" s="40">
        <f t="shared" si="24"/>
        <v>-31.225316332508577</v>
      </c>
      <c r="G167" s="40">
        <f t="shared" si="25"/>
        <v>72.76394666805483</v>
      </c>
      <c r="H167" s="40">
        <f t="shared" si="26"/>
        <v>-18.17713028199096</v>
      </c>
      <c r="I167" s="40">
        <f t="shared" si="27"/>
        <v>-6.139868216172524</v>
      </c>
      <c r="J167" s="40">
        <f t="shared" si="28"/>
        <v>3.8366154730484037</v>
      </c>
      <c r="K167" s="40">
        <f t="shared" si="29"/>
        <v>-89.04505009642473</v>
      </c>
      <c r="L167" s="40">
        <f t="shared" si="30"/>
        <v>55.641522744486515</v>
      </c>
    </row>
    <row r="168" spans="2:12" ht="15">
      <c r="B168">
        <v>75</v>
      </c>
      <c r="C168" s="40">
        <f t="shared" si="21"/>
        <v>-86.60254037844388</v>
      </c>
      <c r="D168" s="40">
        <f t="shared" si="22"/>
        <v>49.99999999999999</v>
      </c>
      <c r="E168" s="40">
        <f t="shared" si="23"/>
        <v>-82.84082136791943</v>
      </c>
      <c r="F168" s="40">
        <f t="shared" si="24"/>
        <v>-35.17667288258603</v>
      </c>
      <c r="G168" s="40">
        <f t="shared" si="25"/>
        <v>74.00343550434667</v>
      </c>
      <c r="H168" s="40">
        <f t="shared" si="26"/>
        <v>-12.185710219515464</v>
      </c>
      <c r="I168" s="40">
        <f t="shared" si="27"/>
        <v>-6.270023923399337</v>
      </c>
      <c r="J168" s="40">
        <f t="shared" si="28"/>
        <v>3.6199999999999997</v>
      </c>
      <c r="K168" s="40">
        <f t="shared" si="29"/>
        <v>-90.93266739736606</v>
      </c>
      <c r="L168" s="40">
        <f t="shared" si="30"/>
        <v>52.49999999999999</v>
      </c>
    </row>
    <row r="169" spans="2:12" ht="15">
      <c r="B169">
        <v>76</v>
      </c>
      <c r="C169" s="40">
        <f t="shared" si="21"/>
        <v>-88.29475928589268</v>
      </c>
      <c r="D169" s="40">
        <f t="shared" si="22"/>
        <v>46.947156278589105</v>
      </c>
      <c r="E169" s="40">
        <f t="shared" si="23"/>
        <v>-81.08719811121772</v>
      </c>
      <c r="F169" s="40">
        <f t="shared" si="24"/>
        <v>-39.04953652058022</v>
      </c>
      <c r="G169" s="40">
        <f t="shared" si="25"/>
        <v>74.75044368706449</v>
      </c>
      <c r="H169" s="40">
        <f t="shared" si="26"/>
        <v>-6.113196266029761</v>
      </c>
      <c r="I169" s="40">
        <f t="shared" si="27"/>
        <v>-6.39254057229863</v>
      </c>
      <c r="J169" s="40">
        <f t="shared" si="28"/>
        <v>3.3989741145698513</v>
      </c>
      <c r="K169" s="40">
        <f t="shared" si="29"/>
        <v>-92.70949725018731</v>
      </c>
      <c r="L169" s="40">
        <f t="shared" si="30"/>
        <v>49.29451409251856</v>
      </c>
    </row>
    <row r="170" spans="2:12" ht="15">
      <c r="B170">
        <v>77</v>
      </c>
      <c r="C170" s="40">
        <f t="shared" si="21"/>
        <v>-89.8794046299167</v>
      </c>
      <c r="D170" s="40">
        <f t="shared" si="22"/>
        <v>43.83711467890773</v>
      </c>
      <c r="E170" s="40">
        <f t="shared" si="23"/>
        <v>-79.15263760858402</v>
      </c>
      <c r="F170" s="40">
        <f t="shared" si="24"/>
        <v>-42.83526537333662</v>
      </c>
      <c r="G170" s="40">
        <f t="shared" si="25"/>
        <v>75</v>
      </c>
      <c r="H170" s="40">
        <f t="shared" si="26"/>
        <v>-1.83772268236293E-14</v>
      </c>
      <c r="I170" s="40">
        <f t="shared" si="27"/>
        <v>-6.50726889520597</v>
      </c>
      <c r="J170" s="40">
        <f t="shared" si="28"/>
        <v>3.1738071027529196</v>
      </c>
      <c r="K170" s="40">
        <f t="shared" si="29"/>
        <v>-94.37337486141254</v>
      </c>
      <c r="L170" s="40">
        <f t="shared" si="30"/>
        <v>46.02897041285311</v>
      </c>
    </row>
    <row r="171" spans="2:12" ht="15">
      <c r="B171">
        <v>78</v>
      </c>
      <c r="C171" s="40">
        <f t="shared" si="21"/>
        <v>-91.35454576426008</v>
      </c>
      <c r="D171" s="40">
        <f t="shared" si="22"/>
        <v>40.67366430758004</v>
      </c>
      <c r="E171" s="40">
        <f t="shared" si="23"/>
        <v>-77.04145662095704</v>
      </c>
      <c r="F171" s="40">
        <f t="shared" si="24"/>
        <v>-46.525411999478266</v>
      </c>
      <c r="G171" s="40"/>
      <c r="H171" s="40"/>
      <c r="I171" s="40">
        <f t="shared" si="27"/>
        <v>-6.614069113332429</v>
      </c>
      <c r="J171" s="40">
        <f t="shared" si="28"/>
        <v>2.9447732958687953</v>
      </c>
      <c r="K171" s="40">
        <f t="shared" si="29"/>
        <v>-95.92227305247307</v>
      </c>
      <c r="L171" s="40">
        <f t="shared" si="30"/>
        <v>42.70734752295905</v>
      </c>
    </row>
    <row r="172" spans="2:12" ht="15">
      <c r="B172">
        <v>79</v>
      </c>
      <c r="C172" s="40">
        <f t="shared" si="21"/>
        <v>-92.71838545667873</v>
      </c>
      <c r="D172" s="40">
        <f t="shared" si="22"/>
        <v>37.460659341591224</v>
      </c>
      <c r="E172" s="40">
        <f t="shared" si="23"/>
        <v>-74.75836601864006</v>
      </c>
      <c r="F172" s="40">
        <f t="shared" si="24"/>
        <v>-50.11174223895077</v>
      </c>
      <c r="I172" s="40">
        <f t="shared" si="27"/>
        <v>-6.712811107063541</v>
      </c>
      <c r="J172" s="40">
        <f t="shared" si="28"/>
        <v>2.712151736331205</v>
      </c>
      <c r="K172" s="40">
        <f t="shared" si="29"/>
        <v>-97.35430472951266</v>
      </c>
      <c r="L172" s="40">
        <f t="shared" si="30"/>
        <v>39.333692308670784</v>
      </c>
    </row>
    <row r="173" spans="2:12" ht="15">
      <c r="B173">
        <v>80</v>
      </c>
      <c r="C173" s="40">
        <f t="shared" si="21"/>
        <v>-93.96926207859083</v>
      </c>
      <c r="D173" s="40">
        <f t="shared" si="22"/>
        <v>34.20201433256689</v>
      </c>
      <c r="E173" s="40">
        <f t="shared" si="23"/>
        <v>-72.30846026950753</v>
      </c>
      <c r="F173" s="40">
        <f t="shared" si="24"/>
        <v>-53.58625358665272</v>
      </c>
      <c r="I173" s="40">
        <f t="shared" si="27"/>
        <v>-6.803374574489976</v>
      </c>
      <c r="J173" s="40">
        <f t="shared" si="28"/>
        <v>2.4762258376778425</v>
      </c>
      <c r="K173" s="40">
        <f t="shared" si="29"/>
        <v>-98.66772518252037</v>
      </c>
      <c r="L173" s="40">
        <f t="shared" si="30"/>
        <v>35.91211504919523</v>
      </c>
    </row>
    <row r="174" spans="2:12" ht="15">
      <c r="B174">
        <v>81</v>
      </c>
      <c r="C174" s="40">
        <f t="shared" si="21"/>
        <v>-95.10565162951535</v>
      </c>
      <c r="D174" s="40">
        <f t="shared" si="22"/>
        <v>30.901699437494752</v>
      </c>
      <c r="E174" s="40">
        <f t="shared" si="23"/>
        <v>-69.69720607125475</v>
      </c>
      <c r="F174" s="40">
        <f t="shared" si="24"/>
        <v>-56.94119304915422</v>
      </c>
      <c r="I174" s="40">
        <f t="shared" si="27"/>
        <v>-6.885649177976911</v>
      </c>
      <c r="J174" s="40">
        <f t="shared" si="28"/>
        <v>2.23728303927462</v>
      </c>
      <c r="K174" s="40">
        <f t="shared" si="29"/>
        <v>-99.86093421099112</v>
      </c>
      <c r="L174" s="40">
        <f t="shared" si="30"/>
        <v>32.446784409369485</v>
      </c>
    </row>
    <row r="175" spans="2:12" ht="15">
      <c r="B175">
        <v>82</v>
      </c>
      <c r="C175" s="40">
        <f t="shared" si="21"/>
        <v>-96.12616959383186</v>
      </c>
      <c r="D175" s="40">
        <f t="shared" si="22"/>
        <v>27.563735581699966</v>
      </c>
      <c r="E175" s="40">
        <f t="shared" si="23"/>
        <v>-66.93043015305811</v>
      </c>
      <c r="F175" s="40">
        <f t="shared" si="24"/>
        <v>-60.16907444465645</v>
      </c>
      <c r="I175" s="40">
        <f t="shared" si="27"/>
        <v>-6.959534678593427</v>
      </c>
      <c r="J175" s="40">
        <f t="shared" si="28"/>
        <v>1.9956144561150777</v>
      </c>
      <c r="K175" s="40">
        <f t="shared" si="29"/>
        <v>-100.93247807352346</v>
      </c>
      <c r="L175" s="40">
        <f t="shared" si="30"/>
        <v>28.941922360784964</v>
      </c>
    </row>
    <row r="176" spans="2:12" ht="15">
      <c r="B176">
        <v>83</v>
      </c>
      <c r="C176" s="40">
        <f t="shared" si="21"/>
        <v>-97.02957262759965</v>
      </c>
      <c r="D176" s="40">
        <f t="shared" si="22"/>
        <v>24.192189559966774</v>
      </c>
      <c r="E176" s="40">
        <f t="shared" si="23"/>
        <v>-64.01430627386354</v>
      </c>
      <c r="F176" s="40">
        <f t="shared" si="24"/>
        <v>-63.26269510759082</v>
      </c>
      <c r="I176" s="40">
        <f t="shared" si="27"/>
        <v>-7.024941058238214</v>
      </c>
      <c r="J176" s="40">
        <f t="shared" si="28"/>
        <v>1.7515145241415944</v>
      </c>
      <c r="K176" s="40">
        <f t="shared" si="29"/>
        <v>-101.88105125897962</v>
      </c>
      <c r="L176" s="40">
        <f t="shared" si="30"/>
        <v>25.401799037965112</v>
      </c>
    </row>
    <row r="177" spans="2:12" ht="15">
      <c r="B177">
        <v>84</v>
      </c>
      <c r="C177" s="40">
        <f t="shared" si="21"/>
        <v>-97.81476007338057</v>
      </c>
      <c r="D177" s="40">
        <f t="shared" si="22"/>
        <v>20.79116908177593</v>
      </c>
      <c r="E177" s="40">
        <f t="shared" si="23"/>
        <v>-60.9553414463167</v>
      </c>
      <c r="F177" s="40">
        <f t="shared" si="24"/>
        <v>-66.21515196058185</v>
      </c>
      <c r="I177" s="40">
        <f t="shared" si="27"/>
        <v>-7.081788629312753</v>
      </c>
      <c r="J177" s="40">
        <f t="shared" si="28"/>
        <v>1.5052806415205775</v>
      </c>
      <c r="K177" s="40">
        <f t="shared" si="29"/>
        <v>-102.7054980770496</v>
      </c>
      <c r="L177" s="40">
        <f t="shared" si="30"/>
        <v>21.830727535864728</v>
      </c>
    </row>
    <row r="178" spans="2:12" ht="15">
      <c r="B178">
        <v>85</v>
      </c>
      <c r="C178" s="40">
        <f t="shared" si="21"/>
        <v>-98.4807753012208</v>
      </c>
      <c r="D178" s="40">
        <f t="shared" si="22"/>
        <v>17.364817766693026</v>
      </c>
      <c r="E178" s="40">
        <f t="shared" si="23"/>
        <v>-57.760361417072836</v>
      </c>
      <c r="F178" s="40">
        <f t="shared" si="24"/>
        <v>-69.01985691791256</v>
      </c>
      <c r="I178" s="40">
        <f t="shared" si="27"/>
        <v>-7.1300081318083866</v>
      </c>
      <c r="J178" s="40">
        <f t="shared" si="28"/>
        <v>1.2572128063085752</v>
      </c>
      <c r="K178" s="40">
        <f t="shared" si="29"/>
        <v>-103.40481406628184</v>
      </c>
      <c r="L178" s="40">
        <f t="shared" si="30"/>
        <v>18.23305865502768</v>
      </c>
    </row>
    <row r="179" spans="2:12" ht="15">
      <c r="B179">
        <v>86</v>
      </c>
      <c r="C179" s="40">
        <f t="shared" si="21"/>
        <v>-99.02680687415703</v>
      </c>
      <c r="D179" s="40">
        <f t="shared" si="22"/>
        <v>13.917310096006574</v>
      </c>
      <c r="E179" s="40">
        <f t="shared" si="23"/>
        <v>-54.4364954358874</v>
      </c>
      <c r="F179" s="40">
        <f t="shared" si="24"/>
        <v>-71.67055158611946</v>
      </c>
      <c r="I179" s="40">
        <f t="shared" si="27"/>
        <v>-7.169540817688969</v>
      </c>
      <c r="J179" s="40">
        <f t="shared" si="28"/>
        <v>1.007613250950876</v>
      </c>
      <c r="K179" s="40">
        <f t="shared" si="29"/>
        <v>-103.97814721786487</v>
      </c>
      <c r="L179" s="40">
        <f t="shared" si="30"/>
        <v>14.613175600806903</v>
      </c>
    </row>
    <row r="180" spans="2:12" ht="15">
      <c r="B180">
        <v>87</v>
      </c>
      <c r="C180" s="40">
        <f t="shared" si="21"/>
        <v>-99.45218953682733</v>
      </c>
      <c r="D180" s="40">
        <f t="shared" si="22"/>
        <v>10.452846326765373</v>
      </c>
      <c r="E180" s="40">
        <f t="shared" si="23"/>
        <v>-50.99116034747187</v>
      </c>
      <c r="F180" s="40">
        <f t="shared" si="24"/>
        <v>-74.16132122891564</v>
      </c>
      <c r="I180" s="40">
        <f t="shared" si="27"/>
        <v>-7.200338522466299</v>
      </c>
      <c r="J180" s="40">
        <f t="shared" si="28"/>
        <v>0.7567860740578131</v>
      </c>
      <c r="K180" s="40">
        <f t="shared" si="29"/>
        <v>-104.42479901366869</v>
      </c>
      <c r="L180" s="40">
        <f t="shared" si="30"/>
        <v>10.975488643103642</v>
      </c>
    </row>
    <row r="181" spans="2:12" ht="15">
      <c r="B181">
        <v>88</v>
      </c>
      <c r="C181" s="40">
        <f t="shared" si="21"/>
        <v>-99.75640502598242</v>
      </c>
      <c r="D181" s="40">
        <f t="shared" si="22"/>
        <v>6.975647374412553</v>
      </c>
      <c r="E181" s="40">
        <f t="shared" si="23"/>
        <v>-47.43204404161311</v>
      </c>
      <c r="F181" s="40">
        <f t="shared" si="24"/>
        <v>-76.48660796528027</v>
      </c>
      <c r="I181" s="40">
        <f t="shared" si="27"/>
        <v>-7.222363723881127</v>
      </c>
      <c r="J181" s="40">
        <f t="shared" si="28"/>
        <v>0.5050368699074688</v>
      </c>
      <c r="K181" s="40">
        <f t="shared" si="29"/>
        <v>-104.74422527728154</v>
      </c>
      <c r="L181" s="40">
        <f t="shared" si="30"/>
        <v>7.32442974313318</v>
      </c>
    </row>
    <row r="182" spans="2:12" ht="15">
      <c r="B182">
        <v>89</v>
      </c>
      <c r="C182" s="40">
        <f t="shared" si="21"/>
        <v>-99.93908270190957</v>
      </c>
      <c r="D182" s="40">
        <f t="shared" si="22"/>
        <v>3.48994967025007</v>
      </c>
      <c r="E182" s="40">
        <f t="shared" si="23"/>
        <v>-43.7670882984853</v>
      </c>
      <c r="F182" s="40">
        <f t="shared" si="24"/>
        <v>-78.64122317126426</v>
      </c>
      <c r="I182" s="40">
        <f t="shared" si="27"/>
        <v>-7.235589587618254</v>
      </c>
      <c r="J182" s="40">
        <f t="shared" si="28"/>
        <v>0.25267235612610506</v>
      </c>
      <c r="K182" s="40">
        <f t="shared" si="29"/>
        <v>-104.93603683700505</v>
      </c>
      <c r="L182" s="40">
        <f t="shared" si="30"/>
        <v>3.6644471537625734</v>
      </c>
    </row>
    <row r="183" spans="2:12" ht="15">
      <c r="B183">
        <v>90</v>
      </c>
      <c r="C183" s="40">
        <f t="shared" si="21"/>
        <v>-100</v>
      </c>
      <c r="D183" s="40">
        <f t="shared" si="22"/>
        <v>1.22514845490862E-14</v>
      </c>
      <c r="E183" s="40">
        <f t="shared" si="23"/>
        <v>-40.0044710674328</v>
      </c>
      <c r="F183" s="40">
        <f t="shared" si="24"/>
        <v>-80.6203590578393</v>
      </c>
      <c r="I183" s="40">
        <f t="shared" si="27"/>
        <v>-7.24</v>
      </c>
      <c r="J183" s="40">
        <f t="shared" si="28"/>
        <v>8.870074813538409E-16</v>
      </c>
      <c r="K183" s="40">
        <f t="shared" si="29"/>
        <v>-105</v>
      </c>
      <c r="L183" s="40">
        <f t="shared" si="30"/>
        <v>1.286405877654051E-14</v>
      </c>
    </row>
    <row r="184" spans="2:12" ht="15">
      <c r="B184">
        <v>91</v>
      </c>
      <c r="C184" s="40">
        <f t="shared" si="21"/>
        <v>-99.93908270190957</v>
      </c>
      <c r="D184" s="40">
        <f t="shared" si="22"/>
        <v>-3.48994967025009</v>
      </c>
      <c r="E184" s="40">
        <f t="shared" si="23"/>
        <v>-36.152588218767285</v>
      </c>
      <c r="F184" s="40">
        <f t="shared" si="24"/>
        <v>-82.41959939895516</v>
      </c>
      <c r="I184" s="40">
        <f t="shared" si="27"/>
        <v>-7.235589587618254</v>
      </c>
      <c r="J184" s="40">
        <f t="shared" si="28"/>
        <v>-0.2526723561261065</v>
      </c>
      <c r="K184" s="40">
        <f t="shared" si="29"/>
        <v>-104.93603683700505</v>
      </c>
      <c r="L184" s="40">
        <f t="shared" si="30"/>
        <v>-3.6644471537625947</v>
      </c>
    </row>
    <row r="185" spans="2:12" ht="15">
      <c r="B185">
        <v>92</v>
      </c>
      <c r="C185" s="40">
        <f t="shared" si="21"/>
        <v>-99.75640502598243</v>
      </c>
      <c r="D185" s="40">
        <f t="shared" si="22"/>
        <v>-6.975647374412483</v>
      </c>
      <c r="E185" s="40">
        <f t="shared" si="23"/>
        <v>-32.220034809298255</v>
      </c>
      <c r="F185" s="40">
        <f t="shared" si="24"/>
        <v>-84.03492938586675</v>
      </c>
      <c r="I185" s="40">
        <f t="shared" si="27"/>
        <v>-7.222363723881128</v>
      </c>
      <c r="J185" s="40">
        <f t="shared" si="28"/>
        <v>-0.5050368699074638</v>
      </c>
      <c r="K185" s="40">
        <f t="shared" si="29"/>
        <v>-104.74422527728156</v>
      </c>
      <c r="L185" s="40">
        <f t="shared" si="30"/>
        <v>-7.324429743133107</v>
      </c>
    </row>
    <row r="186" spans="2:12" ht="15">
      <c r="B186">
        <v>93</v>
      </c>
      <c r="C186" s="40">
        <f t="shared" si="21"/>
        <v>-99.45218953682733</v>
      </c>
      <c r="D186" s="40">
        <f t="shared" si="22"/>
        <v>-10.452846326765306</v>
      </c>
      <c r="E186" s="40">
        <f t="shared" si="23"/>
        <v>-28.21558590340033</v>
      </c>
      <c r="F186" s="40">
        <f t="shared" si="24"/>
        <v>-85.46274458574237</v>
      </c>
      <c r="I186" s="40">
        <f t="shared" si="27"/>
        <v>-7.2003385224663</v>
      </c>
      <c r="J186" s="40">
        <f t="shared" si="28"/>
        <v>-0.7567860740578082</v>
      </c>
      <c r="K186" s="40">
        <f t="shared" si="29"/>
        <v>-104.4247990136687</v>
      </c>
      <c r="L186" s="40">
        <f t="shared" si="30"/>
        <v>-10.97548864310357</v>
      </c>
    </row>
    <row r="187" spans="2:12" ht="15">
      <c r="B187">
        <v>94</v>
      </c>
      <c r="C187" s="40">
        <f t="shared" si="21"/>
        <v>-99.02680687415703</v>
      </c>
      <c r="D187" s="40">
        <f t="shared" si="22"/>
        <v>-13.917310096006553</v>
      </c>
      <c r="E187" s="40">
        <f t="shared" si="23"/>
        <v>-24.148176992413607</v>
      </c>
      <c r="F187" s="40">
        <f t="shared" si="24"/>
        <v>-86.69985898456275</v>
      </c>
      <c r="I187" s="40">
        <f t="shared" si="27"/>
        <v>-7.169540817688969</v>
      </c>
      <c r="J187" s="40">
        <f t="shared" si="28"/>
        <v>-1.0076132509508744</v>
      </c>
      <c r="K187" s="40">
        <f t="shared" si="29"/>
        <v>-103.97814721786487</v>
      </c>
      <c r="L187" s="40">
        <f t="shared" si="30"/>
        <v>-14.61317560080688</v>
      </c>
    </row>
    <row r="188" spans="2:12" ht="15">
      <c r="B188">
        <v>95</v>
      </c>
      <c r="C188" s="40">
        <f t="shared" si="21"/>
        <v>-98.4807753012208</v>
      </c>
      <c r="D188" s="40">
        <f t="shared" si="22"/>
        <v>-17.364817766693047</v>
      </c>
      <c r="E188" s="40">
        <f t="shared" si="23"/>
        <v>-20.02688405606831</v>
      </c>
      <c r="F188" s="40">
        <f t="shared" si="24"/>
        <v>-87.74351209636413</v>
      </c>
      <c r="I188" s="40">
        <f t="shared" si="27"/>
        <v>-7.1300081318083866</v>
      </c>
      <c r="J188" s="40">
        <f t="shared" si="28"/>
        <v>-1.2572128063085766</v>
      </c>
      <c r="K188" s="40">
        <f t="shared" si="29"/>
        <v>-103.40481406628184</v>
      </c>
      <c r="L188" s="40">
        <f t="shared" si="30"/>
        <v>-18.233058655027698</v>
      </c>
    </row>
    <row r="189" spans="2:12" ht="15">
      <c r="B189">
        <v>96</v>
      </c>
      <c r="C189" s="40">
        <f t="shared" si="21"/>
        <v>-97.81476007338057</v>
      </c>
      <c r="D189" s="40">
        <f t="shared" si="22"/>
        <v>-20.791169081775905</v>
      </c>
      <c r="E189" s="40">
        <f t="shared" si="23"/>
        <v>-15.860903310425003</v>
      </c>
      <c r="F189" s="40">
        <f t="shared" si="24"/>
        <v>-88.59137512296188</v>
      </c>
      <c r="I189" s="40">
        <f t="shared" si="27"/>
        <v>-7.081788629312753</v>
      </c>
      <c r="J189" s="40">
        <f t="shared" si="28"/>
        <v>-1.5052806415205757</v>
      </c>
      <c r="K189" s="40">
        <f t="shared" si="29"/>
        <v>-102.7054980770496</v>
      </c>
      <c r="L189" s="40">
        <f t="shared" si="30"/>
        <v>-21.830727535864703</v>
      </c>
    </row>
    <row r="190" spans="2:12" ht="15">
      <c r="B190">
        <v>97</v>
      </c>
      <c r="C190" s="40">
        <f aca="true" t="shared" si="31" ref="C190:C221">$C$92*COS(B190*2*PI()/180)</f>
        <v>-97.02957262759965</v>
      </c>
      <c r="D190" s="40">
        <f aca="true" t="shared" si="32" ref="D190:D221">$C$92*SIN(B190*2*PI()/180)</f>
        <v>-24.19218955996675</v>
      </c>
      <c r="E190" s="40">
        <f aca="true" t="shared" si="33" ref="E190:E226">$E$92*COS(B190*2*PI()/133)</f>
        <v>-11.659530687520721</v>
      </c>
      <c r="F190" s="40">
        <f aca="true" t="shared" si="34" ref="F190:F226">$E$92*SIN(B190*2*PI()/133)</f>
        <v>-89.24155615040989</v>
      </c>
      <c r="I190" s="40">
        <f aca="true" t="shared" si="35" ref="I190:I221">$I$92*COS(B190*2*PI()/180)</f>
        <v>-7.024941058238214</v>
      </c>
      <c r="J190" s="40">
        <f aca="true" t="shared" si="36" ref="J190:J221">$I$92*SIN(B190*2*PI()/180)</f>
        <v>-1.7515145241415928</v>
      </c>
      <c r="K190" s="40">
        <f aca="true" t="shared" si="37" ref="K190:K221">$K$92*COS(B190*2*PI()/180)</f>
        <v>-101.88105125897962</v>
      </c>
      <c r="L190" s="40">
        <f aca="true" t="shared" si="38" ref="L190:L221">$K$92*SIN(B190*2*PI()/180)</f>
        <v>-25.401799037965088</v>
      </c>
    </row>
    <row r="191" spans="2:12" ht="15">
      <c r="B191">
        <v>98</v>
      </c>
      <c r="C191" s="40">
        <f t="shared" si="31"/>
        <v>-96.12616959383189</v>
      </c>
      <c r="D191" s="40">
        <f t="shared" si="32"/>
        <v>-27.5637355816999</v>
      </c>
      <c r="E191" s="40">
        <f t="shared" si="33"/>
        <v>-7.432141092509947</v>
      </c>
      <c r="F191" s="40">
        <f t="shared" si="34"/>
        <v>-89.6926043706003</v>
      </c>
      <c r="I191" s="40">
        <f t="shared" si="35"/>
        <v>-6.959534678593429</v>
      </c>
      <c r="J191" s="40">
        <f t="shared" si="36"/>
        <v>-1.9956144561150728</v>
      </c>
      <c r="K191" s="40">
        <f t="shared" si="37"/>
        <v>-100.93247807352348</v>
      </c>
      <c r="L191" s="40">
        <f t="shared" si="38"/>
        <v>-28.941922360784893</v>
      </c>
    </row>
    <row r="192" spans="2:12" ht="15">
      <c r="B192">
        <v>99</v>
      </c>
      <c r="C192" s="40">
        <f t="shared" si="31"/>
        <v>-95.10565162951535</v>
      </c>
      <c r="D192" s="40">
        <f t="shared" si="32"/>
        <v>-30.901699437494774</v>
      </c>
      <c r="E192" s="40">
        <f t="shared" si="33"/>
        <v>-3.1881674845848402</v>
      </c>
      <c r="F192" s="40">
        <f t="shared" si="34"/>
        <v>-89.94351331858365</v>
      </c>
      <c r="I192" s="40">
        <f t="shared" si="35"/>
        <v>-6.885649177976911</v>
      </c>
      <c r="J192" s="40">
        <f t="shared" si="36"/>
        <v>-2.2372830392746215</v>
      </c>
      <c r="K192" s="40">
        <f t="shared" si="37"/>
        <v>-99.86093421099112</v>
      </c>
      <c r="L192" s="40">
        <f t="shared" si="38"/>
        <v>-32.44678440936951</v>
      </c>
    </row>
    <row r="193" spans="2:12" ht="15">
      <c r="B193">
        <v>100</v>
      </c>
      <c r="C193" s="40">
        <f t="shared" si="31"/>
        <v>-93.96926207859084</v>
      </c>
      <c r="D193" s="40">
        <f t="shared" si="32"/>
        <v>-34.20201433256687</v>
      </c>
      <c r="E193" s="40">
        <f t="shared" si="33"/>
        <v>1.0629201716445744</v>
      </c>
      <c r="F193" s="40">
        <f t="shared" si="34"/>
        <v>-89.99372311838593</v>
      </c>
      <c r="I193" s="40">
        <f t="shared" si="35"/>
        <v>-6.803374574489977</v>
      </c>
      <c r="J193" s="40">
        <f t="shared" si="36"/>
        <v>-2.476225837677841</v>
      </c>
      <c r="K193" s="40">
        <f t="shared" si="37"/>
        <v>-98.66772518252039</v>
      </c>
      <c r="L193" s="40">
        <f t="shared" si="38"/>
        <v>-35.91211504919521</v>
      </c>
    </row>
    <row r="194" spans="2:12" ht="15">
      <c r="B194">
        <v>101</v>
      </c>
      <c r="C194" s="40">
        <f t="shared" si="31"/>
        <v>-92.71838545667875</v>
      </c>
      <c r="D194" s="40">
        <f t="shared" si="32"/>
        <v>-37.4606593415912</v>
      </c>
      <c r="E194" s="40">
        <f t="shared" si="33"/>
        <v>5.311636037345074</v>
      </c>
      <c r="F194" s="40">
        <f t="shared" si="34"/>
        <v>-89.84312173231058</v>
      </c>
      <c r="I194" s="40">
        <f t="shared" si="35"/>
        <v>-6.7128111070635414</v>
      </c>
      <c r="J194" s="40">
        <f t="shared" si="36"/>
        <v>-2.712151736331203</v>
      </c>
      <c r="K194" s="40">
        <f t="shared" si="37"/>
        <v>-97.35430472951268</v>
      </c>
      <c r="L194" s="40">
        <f t="shared" si="38"/>
        <v>-39.33369230867076</v>
      </c>
    </row>
    <row r="195" spans="2:12" ht="15">
      <c r="B195">
        <v>102</v>
      </c>
      <c r="C195" s="40">
        <f t="shared" si="31"/>
        <v>-91.35454576426011</v>
      </c>
      <c r="D195" s="40">
        <f t="shared" si="32"/>
        <v>-40.67366430757998</v>
      </c>
      <c r="E195" s="40">
        <f t="shared" si="33"/>
        <v>9.548499566075208</v>
      </c>
      <c r="F195" s="40">
        <f t="shared" si="34"/>
        <v>-89.4920452109385</v>
      </c>
      <c r="I195" s="40">
        <f t="shared" si="35"/>
        <v>-6.614069113332432</v>
      </c>
      <c r="J195" s="40">
        <f t="shared" si="36"/>
        <v>-2.944773295868791</v>
      </c>
      <c r="K195" s="40">
        <f t="shared" si="37"/>
        <v>-95.92227305247312</v>
      </c>
      <c r="L195" s="40">
        <f t="shared" si="38"/>
        <v>-42.70734752295898</v>
      </c>
    </row>
    <row r="196" spans="2:12" ht="15">
      <c r="B196">
        <v>103</v>
      </c>
      <c r="C196" s="40">
        <f t="shared" si="31"/>
        <v>-89.87940462991672</v>
      </c>
      <c r="D196" s="40">
        <f t="shared" si="32"/>
        <v>-43.83711467890771</v>
      </c>
      <c r="E196" s="40">
        <f t="shared" si="33"/>
        <v>13.764056658592084</v>
      </c>
      <c r="F196" s="40">
        <f t="shared" si="34"/>
        <v>-88.94127694326784</v>
      </c>
      <c r="I196" s="40">
        <f t="shared" si="35"/>
        <v>-6.5072688952059705</v>
      </c>
      <c r="J196" s="40">
        <f t="shared" si="36"/>
        <v>-3.173807102752918</v>
      </c>
      <c r="K196" s="40">
        <f t="shared" si="37"/>
        <v>-94.37337486141256</v>
      </c>
      <c r="L196" s="40">
        <f t="shared" si="38"/>
        <v>-46.02897041285309</v>
      </c>
    </row>
    <row r="197" spans="2:12" ht="15">
      <c r="B197">
        <v>104</v>
      </c>
      <c r="C197" s="40">
        <f t="shared" si="31"/>
        <v>-88.29475928589268</v>
      </c>
      <c r="D197" s="40">
        <f t="shared" si="32"/>
        <v>-46.947156278589084</v>
      </c>
      <c r="E197" s="40">
        <f t="shared" si="33"/>
        <v>17.948900758643298</v>
      </c>
      <c r="F197" s="40">
        <f t="shared" si="34"/>
        <v>-88.1920459086667</v>
      </c>
      <c r="I197" s="40">
        <f t="shared" si="35"/>
        <v>-6.392540572298631</v>
      </c>
      <c r="J197" s="40">
        <f t="shared" si="36"/>
        <v>-3.39897411456985</v>
      </c>
      <c r="K197" s="40">
        <f t="shared" si="37"/>
        <v>-92.70949725018733</v>
      </c>
      <c r="L197" s="40">
        <f t="shared" si="38"/>
        <v>-49.29451409251854</v>
      </c>
    </row>
    <row r="198" spans="2:12" ht="15">
      <c r="B198">
        <v>105</v>
      </c>
      <c r="C198" s="40">
        <f t="shared" si="31"/>
        <v>-86.60254037844386</v>
      </c>
      <c r="D198" s="40">
        <f t="shared" si="32"/>
        <v>-50.000000000000014</v>
      </c>
      <c r="E198" s="40">
        <f t="shared" si="33"/>
        <v>22.093693842671968</v>
      </c>
      <c r="F198" s="40">
        <f t="shared" si="34"/>
        <v>-87.24602393453972</v>
      </c>
      <c r="I198" s="40">
        <f t="shared" si="35"/>
        <v>-6.270023923399336</v>
      </c>
      <c r="J198" s="40">
        <f t="shared" si="36"/>
        <v>-3.620000000000001</v>
      </c>
      <c r="K198" s="40">
        <f t="shared" si="37"/>
        <v>-90.93266739736605</v>
      </c>
      <c r="L198" s="40">
        <f t="shared" si="38"/>
        <v>-52.500000000000014</v>
      </c>
    </row>
    <row r="199" spans="2:12" ht="15">
      <c r="B199">
        <v>106</v>
      </c>
      <c r="C199" s="40">
        <f t="shared" si="31"/>
        <v>-84.80480961564261</v>
      </c>
      <c r="D199" s="40">
        <f t="shared" si="32"/>
        <v>-52.99192642332048</v>
      </c>
      <c r="E199" s="40">
        <f t="shared" si="33"/>
        <v>26.189187256598814</v>
      </c>
      <c r="F199" s="40">
        <f t="shared" si="34"/>
        <v>-86.10532196582741</v>
      </c>
      <c r="I199" s="40">
        <f t="shared" si="35"/>
        <v>-6.139868216172525</v>
      </c>
      <c r="J199" s="40">
        <f t="shared" si="36"/>
        <v>-3.836615473048403</v>
      </c>
      <c r="K199" s="40">
        <f t="shared" si="37"/>
        <v>-89.04505009642473</v>
      </c>
      <c r="L199" s="40">
        <f t="shared" si="38"/>
        <v>-55.6415227444865</v>
      </c>
    </row>
    <row r="200" spans="2:12" ht="15">
      <c r="B200">
        <v>107</v>
      </c>
      <c r="C200" s="40">
        <f t="shared" si="31"/>
        <v>-82.90375725550419</v>
      </c>
      <c r="D200" s="40">
        <f t="shared" si="32"/>
        <v>-55.91929034707467</v>
      </c>
      <c r="E200" s="40">
        <f t="shared" si="33"/>
        <v>30.226242353186006</v>
      </c>
      <c r="F200" s="40">
        <f t="shared" si="34"/>
        <v>-84.77248535466248</v>
      </c>
      <c r="I200" s="40">
        <f t="shared" si="35"/>
        <v>-6.002232025298503</v>
      </c>
      <c r="J200" s="40">
        <f t="shared" si="36"/>
        <v>-4.048556621128206</v>
      </c>
      <c r="K200" s="40">
        <f t="shared" si="37"/>
        <v>-87.04894511827939</v>
      </c>
      <c r="L200" s="40">
        <f t="shared" si="38"/>
        <v>-58.7152548644284</v>
      </c>
    </row>
    <row r="201" spans="2:12" ht="15">
      <c r="B201">
        <v>108</v>
      </c>
      <c r="C201" s="40">
        <f t="shared" si="31"/>
        <v>-80.90169943749476</v>
      </c>
      <c r="D201" s="40">
        <f t="shared" si="32"/>
        <v>-58.7785252292473</v>
      </c>
      <c r="E201" s="40">
        <f t="shared" si="33"/>
        <v>34.195850883932344</v>
      </c>
      <c r="F201" s="40">
        <f t="shared" si="34"/>
        <v>-83.25048818069395</v>
      </c>
      <c r="I201" s="40">
        <f t="shared" si="35"/>
        <v>-5.857283039274621</v>
      </c>
      <c r="J201" s="40">
        <f t="shared" si="36"/>
        <v>-4.255565226597505</v>
      </c>
      <c r="K201" s="40">
        <f t="shared" si="37"/>
        <v>-84.9467844093695</v>
      </c>
      <c r="L201" s="40">
        <f t="shared" si="38"/>
        <v>-61.71745149070967</v>
      </c>
    </row>
    <row r="202" spans="2:12" ht="15">
      <c r="B202">
        <v>109</v>
      </c>
      <c r="C202" s="40">
        <f t="shared" si="31"/>
        <v>-78.80107536067223</v>
      </c>
      <c r="D202" s="40">
        <f t="shared" si="32"/>
        <v>-61.566147532565786</v>
      </c>
      <c r="E202" s="40">
        <f t="shared" si="33"/>
        <v>38.089155099998166</v>
      </c>
      <c r="F202" s="40">
        <f t="shared" si="34"/>
        <v>-81.54272661475261</v>
      </c>
      <c r="I202" s="40">
        <f t="shared" si="35"/>
        <v>-5.705197856112669</v>
      </c>
      <c r="J202" s="40">
        <f t="shared" si="36"/>
        <v>-4.457389081357763</v>
      </c>
      <c r="K202" s="40">
        <f t="shared" si="37"/>
        <v>-82.74112912870584</v>
      </c>
      <c r="L202" s="40">
        <f t="shared" si="38"/>
        <v>-64.64445490919407</v>
      </c>
    </row>
    <row r="203" spans="2:12" ht="15">
      <c r="B203">
        <v>110</v>
      </c>
      <c r="C203" s="40">
        <f t="shared" si="31"/>
        <v>-76.60444431189781</v>
      </c>
      <c r="D203" s="40">
        <f t="shared" si="32"/>
        <v>-64.27876096865393</v>
      </c>
      <c r="E203" s="40">
        <f t="shared" si="33"/>
        <v>41.897467517306715</v>
      </c>
      <c r="F203" s="40">
        <f t="shared" si="34"/>
        <v>-79.65301134066577</v>
      </c>
      <c r="I203" s="40">
        <f t="shared" si="35"/>
        <v>-5.546161768181401</v>
      </c>
      <c r="J203" s="40">
        <f t="shared" si="36"/>
        <v>-4.6537822941305445</v>
      </c>
      <c r="K203" s="40">
        <f t="shared" si="37"/>
        <v>-80.4346665274927</v>
      </c>
      <c r="L203" s="40">
        <f t="shared" si="38"/>
        <v>-67.49269901708662</v>
      </c>
    </row>
    <row r="204" spans="2:12" ht="15">
      <c r="B204">
        <v>111</v>
      </c>
      <c r="C204" s="40">
        <f t="shared" si="31"/>
        <v>-74.31448254773943</v>
      </c>
      <c r="D204" s="40">
        <f t="shared" si="32"/>
        <v>-66.91306063588583</v>
      </c>
      <c r="E204" s="40">
        <f t="shared" si="33"/>
        <v>45.612290301717586</v>
      </c>
      <c r="F204" s="40">
        <f t="shared" si="34"/>
        <v>-77.58555905213186</v>
      </c>
      <c r="I204" s="40">
        <f t="shared" si="35"/>
        <v>-5.380368536456334</v>
      </c>
      <c r="J204" s="40">
        <f t="shared" si="36"/>
        <v>-4.844505590038134</v>
      </c>
      <c r="K204" s="40">
        <f t="shared" si="37"/>
        <v>-78.0302066751264</v>
      </c>
      <c r="L204" s="40">
        <f t="shared" si="38"/>
        <v>-70.25871366768011</v>
      </c>
    </row>
    <row r="205" spans="2:12" ht="15">
      <c r="B205">
        <v>112</v>
      </c>
      <c r="C205" s="40">
        <f t="shared" si="31"/>
        <v>-71.93398003386511</v>
      </c>
      <c r="D205" s="40">
        <f t="shared" si="32"/>
        <v>-69.46583704589973</v>
      </c>
      <c r="E205" s="40">
        <f t="shared" si="33"/>
        <v>49.225334231018394</v>
      </c>
      <c r="F205" s="40">
        <f t="shared" si="34"/>
        <v>-75.3449830436276</v>
      </c>
      <c r="I205" s="40">
        <f t="shared" si="35"/>
        <v>-5.208020154451834</v>
      </c>
      <c r="J205" s="40">
        <f t="shared" si="36"/>
        <v>-5.029326602123141</v>
      </c>
      <c r="K205" s="40">
        <f t="shared" si="37"/>
        <v>-75.53067903555836</v>
      </c>
      <c r="L205" s="40">
        <f t="shared" si="38"/>
        <v>-72.93912889819472</v>
      </c>
    </row>
    <row r="206" spans="2:12" ht="15">
      <c r="B206">
        <v>113</v>
      </c>
      <c r="C206" s="40">
        <f t="shared" si="31"/>
        <v>-69.46583704589976</v>
      </c>
      <c r="D206" s="40">
        <f t="shared" si="32"/>
        <v>-71.93398003386508</v>
      </c>
      <c r="E206" s="40">
        <f t="shared" si="33"/>
        <v>52.72853719142017</v>
      </c>
      <c r="F206" s="40">
        <f t="shared" si="34"/>
        <v>-72.93628291634431</v>
      </c>
      <c r="I206" s="40">
        <f t="shared" si="35"/>
        <v>-5.029326602123143</v>
      </c>
      <c r="J206" s="40">
        <f t="shared" si="36"/>
        <v>-5.208020154451832</v>
      </c>
      <c r="K206" s="40">
        <f t="shared" si="37"/>
        <v>-72.93912889819475</v>
      </c>
      <c r="L206" s="40">
        <f t="shared" si="38"/>
        <v>-75.53067903555834</v>
      </c>
    </row>
    <row r="207" spans="2:12" ht="15">
      <c r="B207">
        <v>114</v>
      </c>
      <c r="C207" s="40">
        <f t="shared" si="31"/>
        <v>-66.91306063588584</v>
      </c>
      <c r="D207" s="40">
        <f t="shared" si="32"/>
        <v>-74.3144825477394</v>
      </c>
      <c r="E207" s="40">
        <f t="shared" si="33"/>
        <v>56.114082167286</v>
      </c>
      <c r="F207" s="40">
        <f t="shared" si="34"/>
        <v>-70.36483342212269</v>
      </c>
      <c r="I207" s="40">
        <f t="shared" si="35"/>
        <v>-4.8445055900381355</v>
      </c>
      <c r="J207" s="40">
        <f t="shared" si="36"/>
        <v>-5.3803685364563325</v>
      </c>
      <c r="K207" s="40">
        <f t="shared" si="37"/>
        <v>-70.25871366768014</v>
      </c>
      <c r="L207" s="40">
        <f t="shared" si="38"/>
        <v>-78.03020667512638</v>
      </c>
    </row>
    <row r="208" spans="2:12" ht="15">
      <c r="B208">
        <v>115</v>
      </c>
      <c r="C208" s="40">
        <f t="shared" si="31"/>
        <v>-64.27876096865394</v>
      </c>
      <c r="D208" s="40">
        <f t="shared" si="32"/>
        <v>-76.6044443118978</v>
      </c>
      <c r="E208" s="40">
        <f t="shared" si="33"/>
        <v>59.37441468394926</v>
      </c>
      <c r="F208" s="40">
        <f t="shared" si="34"/>
        <v>-67.63637247027985</v>
      </c>
      <c r="I208" s="40">
        <f t="shared" si="35"/>
        <v>-4.653782294130546</v>
      </c>
      <c r="J208" s="40">
        <f t="shared" si="36"/>
        <v>-5.5461617681814</v>
      </c>
      <c r="K208" s="40">
        <f t="shared" si="37"/>
        <v>-67.49269901708665</v>
      </c>
      <c r="L208" s="40">
        <f t="shared" si="38"/>
        <v>-80.43466652749268</v>
      </c>
    </row>
    <row r="209" spans="2:12" ht="15">
      <c r="B209">
        <v>116</v>
      </c>
      <c r="C209" s="40">
        <f t="shared" si="31"/>
        <v>-61.56614753256581</v>
      </c>
      <c r="D209" s="40">
        <f t="shared" si="32"/>
        <v>-78.80107536067221</v>
      </c>
      <c r="E209" s="40">
        <f t="shared" si="33"/>
        <v>62.50225966470077</v>
      </c>
      <c r="F209" s="40">
        <f t="shared" si="34"/>
        <v>-64.75698832408993</v>
      </c>
      <c r="I209" s="40">
        <f t="shared" si="35"/>
        <v>-4.457389081357764</v>
      </c>
      <c r="J209" s="40">
        <f t="shared" si="36"/>
        <v>-5.705197856112668</v>
      </c>
      <c r="K209" s="40">
        <f t="shared" si="37"/>
        <v>-64.6444549091941</v>
      </c>
      <c r="L209" s="40">
        <f t="shared" si="38"/>
        <v>-82.74112912870582</v>
      </c>
    </row>
    <row r="210" spans="2:12" ht="15">
      <c r="B210">
        <v>117</v>
      </c>
      <c r="C210" s="40">
        <f t="shared" si="31"/>
        <v>-58.77852522924732</v>
      </c>
      <c r="D210" s="40">
        <f t="shared" si="32"/>
        <v>-80.90169943749473</v>
      </c>
      <c r="E210" s="40">
        <f t="shared" si="33"/>
        <v>65.49063766432972</v>
      </c>
      <c r="F210" s="40">
        <f t="shared" si="34"/>
        <v>-61.73310601548797</v>
      </c>
      <c r="I210" s="40">
        <f t="shared" si="35"/>
        <v>-4.255565226597507</v>
      </c>
      <c r="J210" s="40">
        <f t="shared" si="36"/>
        <v>-5.857283039274619</v>
      </c>
      <c r="K210" s="40">
        <f t="shared" si="37"/>
        <v>-61.71745149070969</v>
      </c>
      <c r="L210" s="40">
        <f t="shared" si="38"/>
        <v>-84.94678440936947</v>
      </c>
    </row>
    <row r="211" spans="2:12" ht="15">
      <c r="B211">
        <v>118</v>
      </c>
      <c r="C211" s="40">
        <f t="shared" si="31"/>
        <v>-55.91929034707472</v>
      </c>
      <c r="D211" s="40">
        <f t="shared" si="32"/>
        <v>-82.90375725550415</v>
      </c>
      <c r="E211" s="40">
        <f t="shared" si="33"/>
        <v>68.33288044299499</v>
      </c>
      <c r="F211" s="40">
        <f t="shared" si="34"/>
        <v>-58.57147300831143</v>
      </c>
      <c r="I211" s="40">
        <f t="shared" si="35"/>
        <v>-4.04855662112821</v>
      </c>
      <c r="J211" s="40">
        <f t="shared" si="36"/>
        <v>-6.0022320252984995</v>
      </c>
      <c r="K211" s="40">
        <f t="shared" si="37"/>
        <v>-58.71525486442846</v>
      </c>
      <c r="L211" s="40">
        <f t="shared" si="38"/>
        <v>-87.04894511827935</v>
      </c>
    </row>
    <row r="212" spans="2:12" ht="15">
      <c r="B212">
        <v>119</v>
      </c>
      <c r="C212" s="40">
        <f t="shared" si="31"/>
        <v>-52.9919264233205</v>
      </c>
      <c r="D212" s="40">
        <f t="shared" si="32"/>
        <v>-84.8048096156426</v>
      </c>
      <c r="E212" s="40">
        <f t="shared" si="33"/>
        <v>71.0226458456754</v>
      </c>
      <c r="F212" s="40">
        <f t="shared" si="34"/>
        <v>-55.27914414207012</v>
      </c>
      <c r="I212" s="40">
        <f t="shared" si="35"/>
        <v>-3.8366154730484046</v>
      </c>
      <c r="J212" s="40">
        <f t="shared" si="36"/>
        <v>-6.139868216172524</v>
      </c>
      <c r="K212" s="40">
        <f t="shared" si="37"/>
        <v>-55.64152274448653</v>
      </c>
      <c r="L212" s="40">
        <f t="shared" si="38"/>
        <v>-89.04505009642473</v>
      </c>
    </row>
    <row r="213" spans="2:12" ht="15">
      <c r="B213">
        <v>120</v>
      </c>
      <c r="C213" s="40">
        <f t="shared" si="31"/>
        <v>-50.00000000000004</v>
      </c>
      <c r="D213" s="40">
        <f t="shared" si="32"/>
        <v>-86.60254037844383</v>
      </c>
      <c r="E213" s="40">
        <f t="shared" si="33"/>
        <v>73.55393195399799</v>
      </c>
      <c r="F213" s="40">
        <f t="shared" si="34"/>
        <v>-51.863465889840356</v>
      </c>
      <c r="I213" s="40">
        <f t="shared" si="35"/>
        <v>-3.620000000000003</v>
      </c>
      <c r="J213" s="40">
        <f t="shared" si="36"/>
        <v>-6.270023923399334</v>
      </c>
      <c r="K213" s="40">
        <f t="shared" si="37"/>
        <v>-52.50000000000005</v>
      </c>
      <c r="L213" s="40">
        <f t="shared" si="38"/>
        <v>-90.93266739736603</v>
      </c>
    </row>
    <row r="214" spans="2:12" ht="15">
      <c r="B214">
        <v>121</v>
      </c>
      <c r="C214" s="40">
        <f t="shared" si="31"/>
        <v>-46.94715627858908</v>
      </c>
      <c r="D214" s="40">
        <f t="shared" si="32"/>
        <v>-88.2947592858927</v>
      </c>
      <c r="E214" s="40">
        <f t="shared" si="33"/>
        <v>75.92109047886443</v>
      </c>
      <c r="F214" s="40">
        <f t="shared" si="34"/>
        <v>-48.332059965410956</v>
      </c>
      <c r="I214" s="40">
        <f t="shared" si="35"/>
        <v>-3.398974114569849</v>
      </c>
      <c r="J214" s="40">
        <f t="shared" si="36"/>
        <v>-6.392540572298632</v>
      </c>
      <c r="K214" s="40">
        <f t="shared" si="37"/>
        <v>-49.294514092518526</v>
      </c>
      <c r="L214" s="40">
        <f t="shared" si="38"/>
        <v>-92.70949725018734</v>
      </c>
    </row>
    <row r="215" spans="2:12" ht="15">
      <c r="B215">
        <v>122</v>
      </c>
      <c r="C215" s="40">
        <f t="shared" si="31"/>
        <v>-43.837114678907774</v>
      </c>
      <c r="D215" s="40">
        <f t="shared" si="32"/>
        <v>-89.87940462991668</v>
      </c>
      <c r="E215" s="40">
        <f t="shared" si="33"/>
        <v>78.11883936399265</v>
      </c>
      <c r="F215" s="40">
        <f t="shared" si="34"/>
        <v>-44.692806316259805</v>
      </c>
      <c r="I215" s="40">
        <f t="shared" si="35"/>
        <v>-3.173807102752923</v>
      </c>
      <c r="J215" s="40">
        <f t="shared" si="36"/>
        <v>-6.507268895205968</v>
      </c>
      <c r="K215" s="40">
        <f t="shared" si="37"/>
        <v>-46.02897041285316</v>
      </c>
      <c r="L215" s="40">
        <f t="shared" si="38"/>
        <v>-94.37337486141251</v>
      </c>
    </row>
    <row r="216" spans="2:12" ht="15">
      <c r="B216">
        <v>123</v>
      </c>
      <c r="C216" s="40">
        <f t="shared" si="31"/>
        <v>-40.67366430758001</v>
      </c>
      <c r="D216" s="40">
        <f t="shared" si="32"/>
        <v>-91.3545457642601</v>
      </c>
      <c r="E216" s="40">
        <f t="shared" si="33"/>
        <v>80.14227457225</v>
      </c>
      <c r="F216" s="40">
        <f t="shared" si="34"/>
        <v>-40.953825540309296</v>
      </c>
      <c r="I216" s="40">
        <f t="shared" si="35"/>
        <v>-2.9447732958687927</v>
      </c>
      <c r="J216" s="40">
        <f t="shared" si="36"/>
        <v>-6.614069113332431</v>
      </c>
      <c r="K216" s="40">
        <f t="shared" si="37"/>
        <v>-42.70734752295901</v>
      </c>
      <c r="L216" s="40">
        <f t="shared" si="38"/>
        <v>-95.9222730524731</v>
      </c>
    </row>
    <row r="217" spans="2:12" ht="15">
      <c r="B217">
        <v>124</v>
      </c>
      <c r="C217" s="40">
        <f t="shared" si="31"/>
        <v>-37.46065934159123</v>
      </c>
      <c r="D217" s="40">
        <f t="shared" si="32"/>
        <v>-92.71838545667873</v>
      </c>
      <c r="E217" s="40">
        <f t="shared" si="33"/>
        <v>81.98688102847744</v>
      </c>
      <c r="F217" s="40">
        <f t="shared" si="34"/>
        <v>-37.123460765697565</v>
      </c>
      <c r="I217" s="40">
        <f t="shared" si="35"/>
        <v>-2.712151736331205</v>
      </c>
      <c r="J217" s="40">
        <f t="shared" si="36"/>
        <v>-6.712811107063541</v>
      </c>
      <c r="K217" s="40">
        <f t="shared" si="37"/>
        <v>-39.33369230867079</v>
      </c>
      <c r="L217" s="40">
        <f t="shared" si="38"/>
        <v>-97.35430472951266</v>
      </c>
    </row>
    <row r="218" spans="2:12" ht="15">
      <c r="B218">
        <v>125</v>
      </c>
      <c r="C218" s="40">
        <f t="shared" si="31"/>
        <v>-34.20201433256694</v>
      </c>
      <c r="D218" s="40">
        <f t="shared" si="32"/>
        <v>-93.96926207859082</v>
      </c>
      <c r="E218" s="40">
        <f t="shared" si="33"/>
        <v>83.64854269438788</v>
      </c>
      <c r="F218" s="40">
        <f t="shared" si="34"/>
        <v>-33.210259033996785</v>
      </c>
      <c r="I218" s="40">
        <f t="shared" si="35"/>
        <v>-2.4762258376778465</v>
      </c>
      <c r="J218" s="40">
        <f t="shared" si="36"/>
        <v>-6.803374574489975</v>
      </c>
      <c r="K218" s="40">
        <f t="shared" si="37"/>
        <v>-35.912115049195286</v>
      </c>
      <c r="L218" s="40">
        <f t="shared" si="38"/>
        <v>-98.66772518252036</v>
      </c>
    </row>
    <row r="219" spans="2:12" ht="15">
      <c r="B219">
        <v>126</v>
      </c>
      <c r="C219" s="40">
        <f t="shared" si="31"/>
        <v>-30.901699437494756</v>
      </c>
      <c r="D219" s="40">
        <f t="shared" si="32"/>
        <v>-95.10565162951535</v>
      </c>
      <c r="E219" s="40">
        <f t="shared" si="33"/>
        <v>85.12355175305711</v>
      </c>
      <c r="F219" s="40">
        <f t="shared" si="34"/>
        <v>-29.222952228421537</v>
      </c>
      <c r="I219" s="40">
        <f t="shared" si="35"/>
        <v>-2.2372830392746206</v>
      </c>
      <c r="J219" s="40">
        <f t="shared" si="36"/>
        <v>-6.885649177976911</v>
      </c>
      <c r="K219" s="40">
        <f t="shared" si="37"/>
        <v>-32.44678440936949</v>
      </c>
      <c r="L219" s="40">
        <f t="shared" si="38"/>
        <v>-99.86093421099112</v>
      </c>
    </row>
    <row r="220" spans="2:12" ht="15">
      <c r="B220">
        <v>127</v>
      </c>
      <c r="C220" s="40">
        <f t="shared" si="31"/>
        <v>-27.563735581699888</v>
      </c>
      <c r="D220" s="40">
        <f t="shared" si="32"/>
        <v>-96.1261695938319</v>
      </c>
      <c r="E220" s="40">
        <f t="shared" si="33"/>
        <v>86.40861688251294</v>
      </c>
      <c r="F220" s="40">
        <f t="shared" si="34"/>
        <v>-25.170437589583123</v>
      </c>
      <c r="I220" s="40">
        <f t="shared" si="35"/>
        <v>-1.995614456115072</v>
      </c>
      <c r="J220" s="40">
        <f t="shared" si="36"/>
        <v>-6.95953467859343</v>
      </c>
      <c r="K220" s="40">
        <f t="shared" si="37"/>
        <v>-28.941922360784883</v>
      </c>
      <c r="L220" s="40">
        <f t="shared" si="38"/>
        <v>-100.9324780735235</v>
      </c>
    </row>
    <row r="221" spans="2:12" ht="15">
      <c r="B221">
        <v>128</v>
      </c>
      <c r="C221" s="40">
        <f t="shared" si="31"/>
        <v>-24.192189559966778</v>
      </c>
      <c r="D221" s="40">
        <f t="shared" si="32"/>
        <v>-97.02957262759965</v>
      </c>
      <c r="E221" s="40">
        <f t="shared" si="33"/>
        <v>87.50087059996176</v>
      </c>
      <c r="F221" s="40">
        <f t="shared" si="34"/>
        <v>-21.061757862266628</v>
      </c>
      <c r="I221" s="40">
        <f t="shared" si="35"/>
        <v>-1.7515145241415948</v>
      </c>
      <c r="J221" s="40">
        <f t="shared" si="36"/>
        <v>-7.024941058238214</v>
      </c>
      <c r="K221" s="40">
        <f t="shared" si="37"/>
        <v>-25.401799037965116</v>
      </c>
      <c r="L221" s="40">
        <f t="shared" si="38"/>
        <v>-101.88105125897962</v>
      </c>
    </row>
    <row r="222" spans="2:12" ht="15">
      <c r="B222">
        <v>129</v>
      </c>
      <c r="C222" s="40">
        <f aca="true" t="shared" si="39" ref="C222:C253">$C$92*COS(B222*2*PI()/180)</f>
        <v>-20.79116908177598</v>
      </c>
      <c r="D222" s="40">
        <f aca="true" t="shared" si="40" ref="D222:D253">$C$92*SIN(B222*2*PI()/180)</f>
        <v>-97.81476007338055</v>
      </c>
      <c r="E222" s="40">
        <f t="shared" si="33"/>
        <v>88.39787566026378</v>
      </c>
      <c r="F222" s="40">
        <f t="shared" si="34"/>
        <v>-16.9060811175312</v>
      </c>
      <c r="I222" s="40">
        <f aca="true" t="shared" si="41" ref="I222:I253">$I$92*COS(B222*2*PI()/180)</f>
        <v>-1.5052806415205808</v>
      </c>
      <c r="J222" s="40">
        <f aca="true" t="shared" si="42" ref="J222:J253">$I$92*SIN(B222*2*PI()/180)</f>
        <v>-7.0817886293127525</v>
      </c>
      <c r="K222" s="40">
        <f aca="true" t="shared" si="43" ref="K222:K253">$K$92*COS(B222*2*PI()/180)</f>
        <v>-21.830727535864778</v>
      </c>
      <c r="L222" s="40">
        <f aca="true" t="shared" si="44" ref="L222:L253">$K$92*SIN(B222*2*PI()/180)</f>
        <v>-102.70549807704958</v>
      </c>
    </row>
    <row r="223" spans="2:12" ht="15">
      <c r="B223">
        <v>130</v>
      </c>
      <c r="C223" s="40">
        <f t="shared" si="39"/>
        <v>-17.364817766693033</v>
      </c>
      <c r="D223" s="40">
        <f t="shared" si="40"/>
        <v>-98.4807753012208</v>
      </c>
      <c r="E223" s="40">
        <f t="shared" si="33"/>
        <v>89.09763049438004</v>
      </c>
      <c r="F223" s="40">
        <f t="shared" si="34"/>
        <v>-12.712680295158838</v>
      </c>
      <c r="I223" s="40">
        <f t="shared" si="41"/>
        <v>-1.2572128063085757</v>
      </c>
      <c r="J223" s="40">
        <f t="shared" si="42"/>
        <v>-7.1300081318083866</v>
      </c>
      <c r="K223" s="40">
        <f t="shared" si="43"/>
        <v>-18.233058655027683</v>
      </c>
      <c r="L223" s="40">
        <f t="shared" si="44"/>
        <v>-103.40481406628184</v>
      </c>
    </row>
    <row r="224" spans="2:12" ht="15">
      <c r="B224">
        <v>131</v>
      </c>
      <c r="C224" s="40">
        <f t="shared" si="39"/>
        <v>-13.917310096006494</v>
      </c>
      <c r="D224" s="40">
        <f t="shared" si="40"/>
        <v>-99.02680687415703</v>
      </c>
      <c r="E224" s="40">
        <f t="shared" si="33"/>
        <v>89.59857367565553</v>
      </c>
      <c r="F224" s="40">
        <f t="shared" si="34"/>
        <v>-8.490912512099563</v>
      </c>
      <c r="I224" s="40">
        <f t="shared" si="41"/>
        <v>-1.0076132509508702</v>
      </c>
      <c r="J224" s="40">
        <f t="shared" si="42"/>
        <v>-7.1695408176889694</v>
      </c>
      <c r="K224" s="40">
        <f t="shared" si="43"/>
        <v>-14.613175600806818</v>
      </c>
      <c r="L224" s="40">
        <f t="shared" si="44"/>
        <v>-103.97814721786489</v>
      </c>
    </row>
    <row r="225" spans="2:12" ht="15">
      <c r="B225">
        <v>132</v>
      </c>
      <c r="C225" s="40">
        <f t="shared" si="39"/>
        <v>-10.452846326765336</v>
      </c>
      <c r="D225" s="40">
        <f t="shared" si="40"/>
        <v>-99.45218953682733</v>
      </c>
      <c r="E225" s="40">
        <f t="shared" si="33"/>
        <v>89.89958740397255</v>
      </c>
      <c r="F225" s="40">
        <f t="shared" si="34"/>
        <v>-4.25019818308529</v>
      </c>
      <c r="I225" s="40">
        <f t="shared" si="41"/>
        <v>-0.7567860740578104</v>
      </c>
      <c r="J225" s="40">
        <f t="shared" si="42"/>
        <v>-7.2003385224663</v>
      </c>
      <c r="K225" s="40">
        <f t="shared" si="43"/>
        <v>-10.975488643103603</v>
      </c>
      <c r="L225" s="40">
        <f t="shared" si="44"/>
        <v>-104.4247990136687</v>
      </c>
    </row>
    <row r="226" spans="2:12" ht="15">
      <c r="B226">
        <v>133</v>
      </c>
      <c r="C226" s="40">
        <f t="shared" si="39"/>
        <v>-6.975647374412558</v>
      </c>
      <c r="D226" s="40">
        <f t="shared" si="40"/>
        <v>-99.75640502598242</v>
      </c>
      <c r="E226" s="40">
        <f t="shared" si="33"/>
        <v>90</v>
      </c>
      <c r="F226" s="40">
        <f t="shared" si="34"/>
        <v>-2.205267218835516E-14</v>
      </c>
      <c r="I226" s="40">
        <f t="shared" si="41"/>
        <v>-0.5050368699074692</v>
      </c>
      <c r="J226" s="40">
        <f t="shared" si="42"/>
        <v>-7.222363723881127</v>
      </c>
      <c r="K226" s="40">
        <f t="shared" si="43"/>
        <v>-7.3244297431331855</v>
      </c>
      <c r="L226" s="40">
        <f t="shared" si="44"/>
        <v>-104.74422527728154</v>
      </c>
    </row>
    <row r="227" spans="2:12" ht="15">
      <c r="B227">
        <v>134</v>
      </c>
      <c r="C227" s="40">
        <f t="shared" si="39"/>
        <v>-3.489949670250165</v>
      </c>
      <c r="D227" s="40">
        <f t="shared" si="40"/>
        <v>-99.93908270190957</v>
      </c>
      <c r="I227" s="40">
        <f t="shared" si="41"/>
        <v>-0.25267235612611194</v>
      </c>
      <c r="J227" s="40">
        <f t="shared" si="42"/>
        <v>-7.235589587618253</v>
      </c>
      <c r="K227" s="40">
        <f t="shared" si="43"/>
        <v>-3.6644471537626733</v>
      </c>
      <c r="L227" s="40">
        <f t="shared" si="44"/>
        <v>-104.93603683700505</v>
      </c>
    </row>
    <row r="228" spans="2:12" ht="15">
      <c r="B228">
        <v>135</v>
      </c>
      <c r="C228" s="40">
        <f t="shared" si="39"/>
        <v>-1.83772268236293E-14</v>
      </c>
      <c r="D228" s="40">
        <f t="shared" si="40"/>
        <v>-100</v>
      </c>
      <c r="I228" s="40">
        <f t="shared" si="41"/>
        <v>-1.3305112220307614E-15</v>
      </c>
      <c r="J228" s="40">
        <f t="shared" si="42"/>
        <v>-7.24</v>
      </c>
      <c r="K228" s="40">
        <f t="shared" si="43"/>
        <v>-1.9296088164810765E-14</v>
      </c>
      <c r="L228" s="40">
        <f t="shared" si="44"/>
        <v>-105</v>
      </c>
    </row>
    <row r="229" spans="2:12" ht="15">
      <c r="B229">
        <v>136</v>
      </c>
      <c r="C229" s="40">
        <f t="shared" si="39"/>
        <v>3.489949670250128</v>
      </c>
      <c r="D229" s="40">
        <f t="shared" si="40"/>
        <v>-99.93908270190957</v>
      </c>
      <c r="I229" s="40">
        <f t="shared" si="41"/>
        <v>0.2526723561261093</v>
      </c>
      <c r="J229" s="40">
        <f t="shared" si="42"/>
        <v>-7.235589587618254</v>
      </c>
      <c r="K229" s="40">
        <f t="shared" si="43"/>
        <v>3.6644471537626346</v>
      </c>
      <c r="L229" s="40">
        <f t="shared" si="44"/>
        <v>-104.93603683700505</v>
      </c>
    </row>
    <row r="230" spans="2:12" ht="15">
      <c r="B230">
        <v>137</v>
      </c>
      <c r="C230" s="40">
        <f t="shared" si="39"/>
        <v>6.975647374412522</v>
      </c>
      <c r="D230" s="40">
        <f t="shared" si="40"/>
        <v>-99.75640502598243</v>
      </c>
      <c r="I230" s="40">
        <f t="shared" si="41"/>
        <v>0.5050368699074667</v>
      </c>
      <c r="J230" s="40">
        <f t="shared" si="42"/>
        <v>-7.222363723881128</v>
      </c>
      <c r="K230" s="40">
        <f t="shared" si="43"/>
        <v>7.324429743133148</v>
      </c>
      <c r="L230" s="40">
        <f t="shared" si="44"/>
        <v>-104.74422527728156</v>
      </c>
    </row>
    <row r="231" spans="2:12" ht="15">
      <c r="B231">
        <v>138</v>
      </c>
      <c r="C231" s="40">
        <f t="shared" si="39"/>
        <v>10.452846326765298</v>
      </c>
      <c r="D231" s="40">
        <f t="shared" si="40"/>
        <v>-99.45218953682733</v>
      </c>
      <c r="I231" s="40">
        <f t="shared" si="41"/>
        <v>0.7567860740578076</v>
      </c>
      <c r="J231" s="40">
        <f t="shared" si="42"/>
        <v>-7.2003385224663</v>
      </c>
      <c r="K231" s="40">
        <f t="shared" si="43"/>
        <v>10.975488643103564</v>
      </c>
      <c r="L231" s="40">
        <f t="shared" si="44"/>
        <v>-104.4247990136687</v>
      </c>
    </row>
    <row r="232" spans="2:12" ht="15">
      <c r="B232">
        <v>139</v>
      </c>
      <c r="C232" s="40">
        <f t="shared" si="39"/>
        <v>13.917310096006547</v>
      </c>
      <c r="D232" s="40">
        <f t="shared" si="40"/>
        <v>-99.02680687415703</v>
      </c>
      <c r="I232" s="40">
        <f t="shared" si="41"/>
        <v>1.007613250950874</v>
      </c>
      <c r="J232" s="40">
        <f t="shared" si="42"/>
        <v>-7.1695408176889694</v>
      </c>
      <c r="K232" s="40">
        <f t="shared" si="43"/>
        <v>14.613175600806874</v>
      </c>
      <c r="L232" s="40">
        <f t="shared" si="44"/>
        <v>-103.97814721786489</v>
      </c>
    </row>
    <row r="233" spans="2:12" ht="15">
      <c r="B233">
        <v>140</v>
      </c>
      <c r="C233" s="40">
        <f t="shared" si="39"/>
        <v>17.364817766692997</v>
      </c>
      <c r="D233" s="40">
        <f t="shared" si="40"/>
        <v>-98.48077530122082</v>
      </c>
      <c r="I233" s="40">
        <f t="shared" si="41"/>
        <v>1.257212806308573</v>
      </c>
      <c r="J233" s="40">
        <f t="shared" si="42"/>
        <v>-7.130008131808387</v>
      </c>
      <c r="K233" s="40">
        <f t="shared" si="43"/>
        <v>18.233058655027648</v>
      </c>
      <c r="L233" s="40">
        <f t="shared" si="44"/>
        <v>-103.40481406628186</v>
      </c>
    </row>
    <row r="234" spans="2:12" ht="15">
      <c r="B234">
        <v>141</v>
      </c>
      <c r="C234" s="40">
        <f t="shared" si="39"/>
        <v>20.791169081775855</v>
      </c>
      <c r="D234" s="40">
        <f t="shared" si="40"/>
        <v>-97.81476007338058</v>
      </c>
      <c r="I234" s="40">
        <f t="shared" si="41"/>
        <v>1.505280641520572</v>
      </c>
      <c r="J234" s="40">
        <f t="shared" si="42"/>
        <v>-7.081788629312754</v>
      </c>
      <c r="K234" s="40">
        <f t="shared" si="43"/>
        <v>21.83072753586465</v>
      </c>
      <c r="L234" s="40">
        <f t="shared" si="44"/>
        <v>-102.70549807704961</v>
      </c>
    </row>
    <row r="235" spans="2:12" ht="15">
      <c r="B235">
        <v>142</v>
      </c>
      <c r="C235" s="40">
        <f t="shared" si="39"/>
        <v>24.192189559966746</v>
      </c>
      <c r="D235" s="40">
        <f t="shared" si="40"/>
        <v>-97.02957262759966</v>
      </c>
      <c r="I235" s="40">
        <f t="shared" si="41"/>
        <v>1.7515145241415924</v>
      </c>
      <c r="J235" s="40">
        <f t="shared" si="42"/>
        <v>-7.024941058238215</v>
      </c>
      <c r="K235" s="40">
        <f t="shared" si="43"/>
        <v>25.401799037965084</v>
      </c>
      <c r="L235" s="40">
        <f t="shared" si="44"/>
        <v>-101.88105125897964</v>
      </c>
    </row>
    <row r="236" spans="2:12" ht="15">
      <c r="B236">
        <v>143</v>
      </c>
      <c r="C236" s="40">
        <f t="shared" si="39"/>
        <v>27.563735581699937</v>
      </c>
      <c r="D236" s="40">
        <f t="shared" si="40"/>
        <v>-96.12616959383188</v>
      </c>
      <c r="I236" s="40">
        <f t="shared" si="41"/>
        <v>1.9956144561150757</v>
      </c>
      <c r="J236" s="40">
        <f t="shared" si="42"/>
        <v>-6.959534678593428</v>
      </c>
      <c r="K236" s="40">
        <f t="shared" si="43"/>
        <v>28.941922360784936</v>
      </c>
      <c r="L236" s="40">
        <f t="shared" si="44"/>
        <v>-100.93247807352347</v>
      </c>
    </row>
    <row r="237" spans="2:12" ht="15">
      <c r="B237">
        <v>144</v>
      </c>
      <c r="C237" s="40">
        <f t="shared" si="39"/>
        <v>30.901699437494724</v>
      </c>
      <c r="D237" s="40">
        <f t="shared" si="40"/>
        <v>-95.10565162951536</v>
      </c>
      <c r="I237" s="40">
        <f t="shared" si="41"/>
        <v>2.237283039274618</v>
      </c>
      <c r="J237" s="40">
        <f t="shared" si="42"/>
        <v>-6.885649177976912</v>
      </c>
      <c r="K237" s="40">
        <f t="shared" si="43"/>
        <v>32.44678440936946</v>
      </c>
      <c r="L237" s="40">
        <f t="shared" si="44"/>
        <v>-99.86093421099113</v>
      </c>
    </row>
    <row r="238" spans="2:12" ht="15">
      <c r="B238">
        <v>145</v>
      </c>
      <c r="C238" s="40">
        <f t="shared" si="39"/>
        <v>34.20201433256682</v>
      </c>
      <c r="D238" s="40">
        <f t="shared" si="40"/>
        <v>-93.96926207859086</v>
      </c>
      <c r="I238" s="40">
        <f t="shared" si="41"/>
        <v>2.4762258376778377</v>
      </c>
      <c r="J238" s="40">
        <f t="shared" si="42"/>
        <v>-6.803374574489978</v>
      </c>
      <c r="K238" s="40">
        <f t="shared" si="43"/>
        <v>35.91211504919516</v>
      </c>
      <c r="L238" s="40">
        <f t="shared" si="44"/>
        <v>-98.6677251825204</v>
      </c>
    </row>
    <row r="239" spans="2:12" ht="15">
      <c r="B239">
        <v>146</v>
      </c>
      <c r="C239" s="40">
        <f t="shared" si="39"/>
        <v>37.460659341591196</v>
      </c>
      <c r="D239" s="40">
        <f t="shared" si="40"/>
        <v>-92.71838545667875</v>
      </c>
      <c r="I239" s="40">
        <f t="shared" si="41"/>
        <v>2.7121517363312027</v>
      </c>
      <c r="J239" s="40">
        <f t="shared" si="42"/>
        <v>-6.7128111070635414</v>
      </c>
      <c r="K239" s="40">
        <f t="shared" si="43"/>
        <v>39.333692308670756</v>
      </c>
      <c r="L239" s="40">
        <f t="shared" si="44"/>
        <v>-97.35430472951268</v>
      </c>
    </row>
    <row r="240" spans="2:12" ht="15">
      <c r="B240">
        <v>147</v>
      </c>
      <c r="C240" s="40">
        <f t="shared" si="39"/>
        <v>40.673664307580054</v>
      </c>
      <c r="D240" s="40">
        <f t="shared" si="40"/>
        <v>-91.35454576426008</v>
      </c>
      <c r="I240" s="40">
        <f t="shared" si="41"/>
        <v>2.944773295868796</v>
      </c>
      <c r="J240" s="40">
        <f t="shared" si="42"/>
        <v>-6.614069113332429</v>
      </c>
      <c r="K240" s="40">
        <f t="shared" si="43"/>
        <v>42.707347522959054</v>
      </c>
      <c r="L240" s="40">
        <f t="shared" si="44"/>
        <v>-95.92227305247307</v>
      </c>
    </row>
    <row r="241" spans="2:12" ht="15">
      <c r="B241">
        <v>148</v>
      </c>
      <c r="C241" s="40">
        <f t="shared" si="39"/>
        <v>43.83711467890774</v>
      </c>
      <c r="D241" s="40">
        <f t="shared" si="40"/>
        <v>-89.8794046299167</v>
      </c>
      <c r="I241" s="40">
        <f t="shared" si="41"/>
        <v>3.1738071027529204</v>
      </c>
      <c r="J241" s="40">
        <f t="shared" si="42"/>
        <v>-6.50726889520597</v>
      </c>
      <c r="K241" s="40">
        <f t="shared" si="43"/>
        <v>46.02897041285313</v>
      </c>
      <c r="L241" s="40">
        <f t="shared" si="44"/>
        <v>-94.37337486141254</v>
      </c>
    </row>
    <row r="242" spans="2:12" ht="15">
      <c r="B242">
        <v>149</v>
      </c>
      <c r="C242" s="40">
        <f t="shared" si="39"/>
        <v>46.94715627858904</v>
      </c>
      <c r="D242" s="40">
        <f t="shared" si="40"/>
        <v>-88.29475928589271</v>
      </c>
      <c r="I242" s="40">
        <f t="shared" si="41"/>
        <v>3.398974114569847</v>
      </c>
      <c r="J242" s="40">
        <f t="shared" si="42"/>
        <v>-6.392540572298633</v>
      </c>
      <c r="K242" s="40">
        <f t="shared" si="43"/>
        <v>49.2945140925185</v>
      </c>
      <c r="L242" s="40">
        <f t="shared" si="44"/>
        <v>-92.70949725018734</v>
      </c>
    </row>
    <row r="243" spans="2:12" ht="15">
      <c r="B243">
        <v>150</v>
      </c>
      <c r="C243" s="40">
        <f t="shared" si="39"/>
        <v>50.000000000000014</v>
      </c>
      <c r="D243" s="40">
        <f t="shared" si="40"/>
        <v>-86.60254037844386</v>
      </c>
      <c r="I243" s="40">
        <f t="shared" si="41"/>
        <v>3.620000000000001</v>
      </c>
      <c r="J243" s="40">
        <f t="shared" si="42"/>
        <v>-6.270023923399336</v>
      </c>
      <c r="K243" s="40">
        <f t="shared" si="43"/>
        <v>52.500000000000014</v>
      </c>
      <c r="L243" s="40">
        <f t="shared" si="44"/>
        <v>-90.93266739736605</v>
      </c>
    </row>
    <row r="244" spans="2:12" ht="15">
      <c r="B244">
        <v>151</v>
      </c>
      <c r="C244" s="40">
        <f t="shared" si="39"/>
        <v>52.991926423320464</v>
      </c>
      <c r="D244" s="40">
        <f t="shared" si="40"/>
        <v>-84.80480961564261</v>
      </c>
      <c r="I244" s="40">
        <f t="shared" si="41"/>
        <v>3.836615473048402</v>
      </c>
      <c r="J244" s="40">
        <f t="shared" si="42"/>
        <v>-6.139868216172526</v>
      </c>
      <c r="K244" s="40">
        <f t="shared" si="43"/>
        <v>55.641522744486494</v>
      </c>
      <c r="L244" s="40">
        <f t="shared" si="44"/>
        <v>-89.04505009642475</v>
      </c>
    </row>
    <row r="245" spans="2:12" ht="15">
      <c r="B245">
        <v>152</v>
      </c>
      <c r="C245" s="40">
        <f t="shared" si="39"/>
        <v>55.91929034707462</v>
      </c>
      <c r="D245" s="40">
        <f t="shared" si="40"/>
        <v>-82.9037572555042</v>
      </c>
      <c r="I245" s="40">
        <f t="shared" si="41"/>
        <v>4.048556621128203</v>
      </c>
      <c r="J245" s="40">
        <f t="shared" si="42"/>
        <v>-6.002232025298505</v>
      </c>
      <c r="K245" s="40">
        <f t="shared" si="43"/>
        <v>58.71525486442835</v>
      </c>
      <c r="L245" s="40">
        <f t="shared" si="44"/>
        <v>-87.04894511827942</v>
      </c>
    </row>
    <row r="246" spans="2:12" ht="15">
      <c r="B246">
        <v>153</v>
      </c>
      <c r="C246" s="40">
        <f t="shared" si="39"/>
        <v>58.77852522924729</v>
      </c>
      <c r="D246" s="40">
        <f t="shared" si="40"/>
        <v>-80.90169943749476</v>
      </c>
      <c r="I246" s="40">
        <f t="shared" si="41"/>
        <v>4.255565226597504</v>
      </c>
      <c r="J246" s="40">
        <f t="shared" si="42"/>
        <v>-5.857283039274621</v>
      </c>
      <c r="K246" s="40">
        <f t="shared" si="43"/>
        <v>61.71745149070966</v>
      </c>
      <c r="L246" s="40">
        <f t="shared" si="44"/>
        <v>-84.9467844093695</v>
      </c>
    </row>
    <row r="247" spans="2:12" ht="15">
      <c r="B247">
        <v>154</v>
      </c>
      <c r="C247" s="40">
        <f t="shared" si="39"/>
        <v>61.56614753256585</v>
      </c>
      <c r="D247" s="40">
        <f t="shared" si="40"/>
        <v>-78.80107536067217</v>
      </c>
      <c r="I247" s="40">
        <f t="shared" si="41"/>
        <v>4.457389081357768</v>
      </c>
      <c r="J247" s="40">
        <f t="shared" si="42"/>
        <v>-5.705197856112666</v>
      </c>
      <c r="K247" s="40">
        <f t="shared" si="43"/>
        <v>64.64445490919414</v>
      </c>
      <c r="L247" s="40">
        <f t="shared" si="44"/>
        <v>-82.7411291287058</v>
      </c>
    </row>
    <row r="248" spans="2:12" ht="15">
      <c r="B248">
        <v>155</v>
      </c>
      <c r="C248" s="40">
        <f t="shared" si="39"/>
        <v>64.27876096865393</v>
      </c>
      <c r="D248" s="40">
        <f t="shared" si="40"/>
        <v>-76.60444431189781</v>
      </c>
      <c r="I248" s="40">
        <f t="shared" si="41"/>
        <v>4.6537822941305445</v>
      </c>
      <c r="J248" s="40">
        <f t="shared" si="42"/>
        <v>-5.546161768181402</v>
      </c>
      <c r="K248" s="40">
        <f t="shared" si="43"/>
        <v>67.49269901708662</v>
      </c>
      <c r="L248" s="40">
        <f t="shared" si="44"/>
        <v>-80.43466652749271</v>
      </c>
    </row>
    <row r="249" spans="2:12" ht="15">
      <c r="B249">
        <v>156</v>
      </c>
      <c r="C249" s="40">
        <f t="shared" si="39"/>
        <v>66.91306063588578</v>
      </c>
      <c r="D249" s="40">
        <f t="shared" si="40"/>
        <v>-74.31448254773946</v>
      </c>
      <c r="I249" s="40">
        <f t="shared" si="41"/>
        <v>4.84450559003813</v>
      </c>
      <c r="J249" s="40">
        <f t="shared" si="42"/>
        <v>-5.380368536456337</v>
      </c>
      <c r="K249" s="40">
        <f t="shared" si="43"/>
        <v>70.25871366768007</v>
      </c>
      <c r="L249" s="40">
        <f t="shared" si="44"/>
        <v>-78.03020667512644</v>
      </c>
    </row>
    <row r="250" spans="2:12" ht="15">
      <c r="B250">
        <v>157</v>
      </c>
      <c r="C250" s="40">
        <f t="shared" si="39"/>
        <v>69.46583704589966</v>
      </c>
      <c r="D250" s="40">
        <f t="shared" si="40"/>
        <v>-71.93398003386517</v>
      </c>
      <c r="I250" s="40">
        <f t="shared" si="41"/>
        <v>5.0293266021231355</v>
      </c>
      <c r="J250" s="40">
        <f t="shared" si="42"/>
        <v>-5.208020154451839</v>
      </c>
      <c r="K250" s="40">
        <f t="shared" si="43"/>
        <v>72.93912889819464</v>
      </c>
      <c r="L250" s="40">
        <f t="shared" si="44"/>
        <v>-75.53067903555844</v>
      </c>
    </row>
    <row r="251" spans="2:12" ht="15">
      <c r="B251">
        <v>158</v>
      </c>
      <c r="C251" s="40">
        <f t="shared" si="39"/>
        <v>71.93398003386508</v>
      </c>
      <c r="D251" s="40">
        <f t="shared" si="40"/>
        <v>-69.46583704589976</v>
      </c>
      <c r="I251" s="40">
        <f t="shared" si="41"/>
        <v>5.208020154451832</v>
      </c>
      <c r="J251" s="40">
        <f t="shared" si="42"/>
        <v>-5.029326602123143</v>
      </c>
      <c r="K251" s="40">
        <f t="shared" si="43"/>
        <v>75.53067903555834</v>
      </c>
      <c r="L251" s="40">
        <f t="shared" si="44"/>
        <v>-72.93912889819475</v>
      </c>
    </row>
    <row r="252" spans="2:12" ht="15">
      <c r="B252">
        <v>159</v>
      </c>
      <c r="C252" s="40">
        <f t="shared" si="39"/>
        <v>74.31448254773943</v>
      </c>
      <c r="D252" s="40">
        <f t="shared" si="40"/>
        <v>-66.91306063588581</v>
      </c>
      <c r="I252" s="40">
        <f t="shared" si="41"/>
        <v>5.380368536456334</v>
      </c>
      <c r="J252" s="40">
        <f t="shared" si="42"/>
        <v>-4.844505590038133</v>
      </c>
      <c r="K252" s="40">
        <f t="shared" si="43"/>
        <v>78.0302066751264</v>
      </c>
      <c r="L252" s="40">
        <f t="shared" si="44"/>
        <v>-70.2587136676801</v>
      </c>
    </row>
    <row r="253" spans="2:12" ht="15">
      <c r="B253">
        <v>160</v>
      </c>
      <c r="C253" s="40">
        <f t="shared" si="39"/>
        <v>76.60444431189778</v>
      </c>
      <c r="D253" s="40">
        <f t="shared" si="40"/>
        <v>-64.27876096865396</v>
      </c>
      <c r="I253" s="40">
        <f t="shared" si="41"/>
        <v>5.546161768181399</v>
      </c>
      <c r="J253" s="40">
        <f t="shared" si="42"/>
        <v>-4.653782294130547</v>
      </c>
      <c r="K253" s="40">
        <f t="shared" si="43"/>
        <v>80.43466652749267</v>
      </c>
      <c r="L253" s="40">
        <f t="shared" si="44"/>
        <v>-67.49269901708665</v>
      </c>
    </row>
    <row r="254" spans="2:12" ht="15">
      <c r="B254">
        <v>161</v>
      </c>
      <c r="C254" s="40">
        <f aca="true" t="shared" si="45" ref="C254:C273">$C$92*COS(B254*2*PI()/180)</f>
        <v>78.80107536067216</v>
      </c>
      <c r="D254" s="40">
        <f aca="true" t="shared" si="46" ref="D254:D273">$C$92*SIN(B254*2*PI()/180)</f>
        <v>-61.566147532565886</v>
      </c>
      <c r="I254" s="40">
        <f aca="true" t="shared" si="47" ref="I254:I274">$I$92*COS(B254*2*PI()/180)</f>
        <v>5.705197856112664</v>
      </c>
      <c r="J254" s="40">
        <f aca="true" t="shared" si="48" ref="J254:J274">$I$92*SIN(B254*2*PI()/180)</f>
        <v>-4.45738908135777</v>
      </c>
      <c r="K254" s="40">
        <f aca="true" t="shared" si="49" ref="K254:K274">$K$92*COS(B254*2*PI()/180)</f>
        <v>82.74112912870577</v>
      </c>
      <c r="L254" s="40">
        <f aca="true" t="shared" si="50" ref="L254:L274">$K$92*SIN(B254*2*PI()/180)</f>
        <v>-64.64445490919418</v>
      </c>
    </row>
    <row r="255" spans="2:12" ht="15">
      <c r="B255">
        <v>162</v>
      </c>
      <c r="C255" s="40">
        <f t="shared" si="45"/>
        <v>80.90169943749473</v>
      </c>
      <c r="D255" s="40">
        <f t="shared" si="46"/>
        <v>-58.778525229247336</v>
      </c>
      <c r="I255" s="40">
        <f t="shared" si="47"/>
        <v>5.857283039274619</v>
      </c>
      <c r="J255" s="40">
        <f t="shared" si="48"/>
        <v>-4.255565226597508</v>
      </c>
      <c r="K255" s="40">
        <f t="shared" si="49"/>
        <v>84.94678440936947</v>
      </c>
      <c r="L255" s="40">
        <f t="shared" si="50"/>
        <v>-61.717451490709706</v>
      </c>
    </row>
    <row r="256" spans="2:12" ht="15">
      <c r="B256">
        <v>163</v>
      </c>
      <c r="C256" s="40">
        <f t="shared" si="45"/>
        <v>82.90375725550415</v>
      </c>
      <c r="D256" s="40">
        <f t="shared" si="46"/>
        <v>-55.919290347074735</v>
      </c>
      <c r="I256" s="40">
        <f t="shared" si="47"/>
        <v>6.0022320252984995</v>
      </c>
      <c r="J256" s="40">
        <f t="shared" si="48"/>
        <v>-4.048556621128211</v>
      </c>
      <c r="K256" s="40">
        <f t="shared" si="49"/>
        <v>87.04894511827935</v>
      </c>
      <c r="L256" s="40">
        <f t="shared" si="50"/>
        <v>-58.71525486442847</v>
      </c>
    </row>
    <row r="257" spans="2:12" ht="15">
      <c r="B257">
        <v>164</v>
      </c>
      <c r="C257" s="40">
        <f t="shared" si="45"/>
        <v>84.80480961564254</v>
      </c>
      <c r="D257" s="40">
        <f t="shared" si="46"/>
        <v>-52.99192642332058</v>
      </c>
      <c r="I257" s="40">
        <f t="shared" si="47"/>
        <v>6.13986821617252</v>
      </c>
      <c r="J257" s="40">
        <f t="shared" si="48"/>
        <v>-3.83661547304841</v>
      </c>
      <c r="K257" s="40">
        <f t="shared" si="49"/>
        <v>89.04505009642466</v>
      </c>
      <c r="L257" s="40">
        <f t="shared" si="50"/>
        <v>-55.64152274448661</v>
      </c>
    </row>
    <row r="258" spans="2:12" ht="15">
      <c r="B258">
        <v>165</v>
      </c>
      <c r="C258" s="40">
        <f t="shared" si="45"/>
        <v>86.60254037844383</v>
      </c>
      <c r="D258" s="40">
        <f t="shared" si="46"/>
        <v>-50.00000000000004</v>
      </c>
      <c r="I258" s="40">
        <f t="shared" si="47"/>
        <v>6.270023923399334</v>
      </c>
      <c r="J258" s="40">
        <f t="shared" si="48"/>
        <v>-3.620000000000003</v>
      </c>
      <c r="K258" s="40">
        <f t="shared" si="49"/>
        <v>90.93266739736603</v>
      </c>
      <c r="L258" s="40">
        <f t="shared" si="50"/>
        <v>-52.50000000000005</v>
      </c>
    </row>
    <row r="259" spans="2:12" ht="15">
      <c r="B259">
        <v>166</v>
      </c>
      <c r="C259" s="40">
        <f t="shared" si="45"/>
        <v>88.29475928589268</v>
      </c>
      <c r="D259" s="40">
        <f t="shared" si="46"/>
        <v>-46.947156278589084</v>
      </c>
      <c r="I259" s="40">
        <f t="shared" si="47"/>
        <v>6.392540572298631</v>
      </c>
      <c r="J259" s="40">
        <f t="shared" si="48"/>
        <v>-3.3989741145698495</v>
      </c>
      <c r="K259" s="40">
        <f t="shared" si="49"/>
        <v>92.70949725018733</v>
      </c>
      <c r="L259" s="40">
        <f t="shared" si="50"/>
        <v>-49.29451409251853</v>
      </c>
    </row>
    <row r="260" spans="2:12" ht="15">
      <c r="B260">
        <v>167</v>
      </c>
      <c r="C260" s="40">
        <f t="shared" si="45"/>
        <v>89.87940462991672</v>
      </c>
      <c r="D260" s="40">
        <f t="shared" si="46"/>
        <v>-43.8371146789077</v>
      </c>
      <c r="I260" s="40">
        <f t="shared" si="47"/>
        <v>6.5072688952059705</v>
      </c>
      <c r="J260" s="40">
        <f t="shared" si="48"/>
        <v>-3.1738071027529178</v>
      </c>
      <c r="K260" s="40">
        <f t="shared" si="49"/>
        <v>94.37337486141256</v>
      </c>
      <c r="L260" s="40">
        <f t="shared" si="50"/>
        <v>-46.028970412853084</v>
      </c>
    </row>
    <row r="261" spans="2:12" ht="15">
      <c r="B261">
        <v>168</v>
      </c>
      <c r="C261" s="40">
        <f t="shared" si="45"/>
        <v>91.3545457642601</v>
      </c>
      <c r="D261" s="40">
        <f t="shared" si="46"/>
        <v>-40.67366430758001</v>
      </c>
      <c r="I261" s="40">
        <f t="shared" si="47"/>
        <v>6.614069113332431</v>
      </c>
      <c r="J261" s="40">
        <f t="shared" si="48"/>
        <v>-2.944773295868793</v>
      </c>
      <c r="K261" s="40">
        <f t="shared" si="49"/>
        <v>95.9222730524731</v>
      </c>
      <c r="L261" s="40">
        <f t="shared" si="50"/>
        <v>-42.70734752295902</v>
      </c>
    </row>
    <row r="262" spans="2:12" ht="15">
      <c r="B262">
        <v>169</v>
      </c>
      <c r="C262" s="40">
        <f t="shared" si="45"/>
        <v>92.71838545667873</v>
      </c>
      <c r="D262" s="40">
        <f t="shared" si="46"/>
        <v>-37.46065934159123</v>
      </c>
      <c r="I262" s="40">
        <f t="shared" si="47"/>
        <v>6.712811107063541</v>
      </c>
      <c r="J262" s="40">
        <f t="shared" si="48"/>
        <v>-2.7121517363312053</v>
      </c>
      <c r="K262" s="40">
        <f t="shared" si="49"/>
        <v>97.35430472951266</v>
      </c>
      <c r="L262" s="40">
        <f t="shared" si="50"/>
        <v>-39.3336923086708</v>
      </c>
    </row>
    <row r="263" spans="2:12" ht="15">
      <c r="B263">
        <v>170</v>
      </c>
      <c r="C263" s="40">
        <f t="shared" si="45"/>
        <v>93.96926207859084</v>
      </c>
      <c r="D263" s="40">
        <f t="shared" si="46"/>
        <v>-34.20201433256686</v>
      </c>
      <c r="I263" s="40">
        <f t="shared" si="47"/>
        <v>6.803374574489977</v>
      </c>
      <c r="J263" s="40">
        <f t="shared" si="48"/>
        <v>-2.4762258376778408</v>
      </c>
      <c r="K263" s="40">
        <f t="shared" si="49"/>
        <v>98.66772518252039</v>
      </c>
      <c r="L263" s="40">
        <f t="shared" si="50"/>
        <v>-35.9121150491952</v>
      </c>
    </row>
    <row r="264" spans="2:12" ht="15">
      <c r="B264">
        <v>171</v>
      </c>
      <c r="C264" s="40">
        <f t="shared" si="45"/>
        <v>95.10565162951535</v>
      </c>
      <c r="D264" s="40">
        <f t="shared" si="46"/>
        <v>-30.901699437494763</v>
      </c>
      <c r="I264" s="40">
        <f t="shared" si="47"/>
        <v>6.885649177976911</v>
      </c>
      <c r="J264" s="40">
        <f t="shared" si="48"/>
        <v>-2.237283039274621</v>
      </c>
      <c r="K264" s="40">
        <f t="shared" si="49"/>
        <v>99.86093421099112</v>
      </c>
      <c r="L264" s="40">
        <f t="shared" si="50"/>
        <v>-32.4467844093695</v>
      </c>
    </row>
    <row r="265" spans="2:12" ht="15">
      <c r="B265">
        <v>172</v>
      </c>
      <c r="C265" s="40">
        <f t="shared" si="45"/>
        <v>96.12616959383186</v>
      </c>
      <c r="D265" s="40">
        <f t="shared" si="46"/>
        <v>-27.563735581699977</v>
      </c>
      <c r="I265" s="40">
        <f t="shared" si="47"/>
        <v>6.959534678593427</v>
      </c>
      <c r="J265" s="40">
        <f t="shared" si="48"/>
        <v>-1.9956144561150784</v>
      </c>
      <c r="K265" s="40">
        <f t="shared" si="49"/>
        <v>100.93247807352346</v>
      </c>
      <c r="L265" s="40">
        <f t="shared" si="50"/>
        <v>-28.941922360784975</v>
      </c>
    </row>
    <row r="266" spans="2:12" ht="15">
      <c r="B266">
        <v>173</v>
      </c>
      <c r="C266" s="40">
        <f t="shared" si="45"/>
        <v>97.02957262759965</v>
      </c>
      <c r="D266" s="40">
        <f t="shared" si="46"/>
        <v>-24.19218955996679</v>
      </c>
      <c r="I266" s="40">
        <f t="shared" si="47"/>
        <v>7.024941058238214</v>
      </c>
      <c r="J266" s="40">
        <f t="shared" si="48"/>
        <v>-1.7515145241415955</v>
      </c>
      <c r="K266" s="40">
        <f t="shared" si="49"/>
        <v>101.88105125897962</v>
      </c>
      <c r="L266" s="40">
        <f t="shared" si="50"/>
        <v>-25.401799037965127</v>
      </c>
    </row>
    <row r="267" spans="2:12" ht="15">
      <c r="B267">
        <v>174</v>
      </c>
      <c r="C267" s="40">
        <f t="shared" si="45"/>
        <v>97.81476007338055</v>
      </c>
      <c r="D267" s="40">
        <f t="shared" si="46"/>
        <v>-20.791169081775987</v>
      </c>
      <c r="I267" s="40">
        <f t="shared" si="47"/>
        <v>7.0817886293127525</v>
      </c>
      <c r="J267" s="40">
        <f t="shared" si="48"/>
        <v>-1.5052806415205815</v>
      </c>
      <c r="K267" s="40">
        <f t="shared" si="49"/>
        <v>102.70549807704958</v>
      </c>
      <c r="L267" s="40">
        <f t="shared" si="50"/>
        <v>-21.830727535864785</v>
      </c>
    </row>
    <row r="268" spans="2:12" ht="15">
      <c r="B268">
        <v>175</v>
      </c>
      <c r="C268" s="40">
        <f t="shared" si="45"/>
        <v>98.48077530122079</v>
      </c>
      <c r="D268" s="40">
        <f t="shared" si="46"/>
        <v>-17.36481776669313</v>
      </c>
      <c r="I268" s="40">
        <f t="shared" si="47"/>
        <v>7.130008131808386</v>
      </c>
      <c r="J268" s="40">
        <f t="shared" si="48"/>
        <v>-1.2572128063085826</v>
      </c>
      <c r="K268" s="40">
        <f t="shared" si="49"/>
        <v>103.40481406628183</v>
      </c>
      <c r="L268" s="40">
        <f t="shared" si="50"/>
        <v>-18.233058655027783</v>
      </c>
    </row>
    <row r="269" spans="2:12" ht="15">
      <c r="B269">
        <v>176</v>
      </c>
      <c r="C269" s="40">
        <f t="shared" si="45"/>
        <v>99.02680687415703</v>
      </c>
      <c r="D269" s="40">
        <f t="shared" si="46"/>
        <v>-13.917310096006588</v>
      </c>
      <c r="I269" s="40">
        <f t="shared" si="47"/>
        <v>7.169540817688969</v>
      </c>
      <c r="J269" s="40">
        <f t="shared" si="48"/>
        <v>-1.007613250950877</v>
      </c>
      <c r="K269" s="40">
        <f t="shared" si="49"/>
        <v>103.97814721786487</v>
      </c>
      <c r="L269" s="40">
        <f t="shared" si="50"/>
        <v>-14.613175600806917</v>
      </c>
    </row>
    <row r="270" spans="2:12" ht="15">
      <c r="B270">
        <v>177</v>
      </c>
      <c r="C270" s="40">
        <f t="shared" si="45"/>
        <v>99.45218953682733</v>
      </c>
      <c r="D270" s="40">
        <f t="shared" si="46"/>
        <v>-10.452846326765341</v>
      </c>
      <c r="I270" s="40">
        <f t="shared" si="47"/>
        <v>7.200338522466299</v>
      </c>
      <c r="J270" s="40">
        <f t="shared" si="48"/>
        <v>-0.7567860740578107</v>
      </c>
      <c r="K270" s="40">
        <f t="shared" si="49"/>
        <v>104.42479901366869</v>
      </c>
      <c r="L270" s="40">
        <f t="shared" si="50"/>
        <v>-10.975488643103608</v>
      </c>
    </row>
    <row r="271" spans="2:12" ht="15">
      <c r="B271">
        <v>178</v>
      </c>
      <c r="C271" s="40">
        <f t="shared" si="45"/>
        <v>99.75640502598243</v>
      </c>
      <c r="D271" s="40">
        <f t="shared" si="46"/>
        <v>-6.9756473744124765</v>
      </c>
      <c r="I271" s="40">
        <f t="shared" si="47"/>
        <v>7.222363723881128</v>
      </c>
      <c r="J271" s="40">
        <f t="shared" si="48"/>
        <v>-0.5050368699074633</v>
      </c>
      <c r="K271" s="40">
        <f t="shared" si="49"/>
        <v>104.74422527728156</v>
      </c>
      <c r="L271" s="40">
        <f t="shared" si="50"/>
        <v>-7.3244297431331</v>
      </c>
    </row>
    <row r="272" spans="2:12" ht="15">
      <c r="B272">
        <v>179</v>
      </c>
      <c r="C272" s="40">
        <f t="shared" si="45"/>
        <v>99.93908270190957</v>
      </c>
      <c r="D272" s="40">
        <f t="shared" si="46"/>
        <v>-3.4899496702500823</v>
      </c>
      <c r="I272" s="40">
        <f t="shared" si="47"/>
        <v>7.235589587618254</v>
      </c>
      <c r="J272" s="40">
        <f t="shared" si="48"/>
        <v>-0.25267235612610595</v>
      </c>
      <c r="K272" s="40">
        <f t="shared" si="49"/>
        <v>104.93603683700505</v>
      </c>
      <c r="L272" s="40">
        <f t="shared" si="50"/>
        <v>-3.6644471537625867</v>
      </c>
    </row>
    <row r="273" spans="2:12" ht="15">
      <c r="B273">
        <v>180</v>
      </c>
      <c r="C273" s="40">
        <f t="shared" si="45"/>
        <v>100</v>
      </c>
      <c r="D273" s="40">
        <f t="shared" si="46"/>
        <v>-2.45029690981724E-14</v>
      </c>
      <c r="I273" s="40">
        <f t="shared" si="47"/>
        <v>7.24</v>
      </c>
      <c r="J273" s="40">
        <f t="shared" si="48"/>
        <v>-1.7740149627076817E-15</v>
      </c>
      <c r="K273" s="40">
        <f t="shared" si="49"/>
        <v>105</v>
      </c>
      <c r="L273" s="40">
        <f t="shared" si="50"/>
        <v>-2.572811755308102E-14</v>
      </c>
    </row>
    <row r="274" spans="2:12" ht="15">
      <c r="B274">
        <v>181</v>
      </c>
      <c r="C274" t="s">
        <v>72</v>
      </c>
      <c r="I274" s="40">
        <f t="shared" si="47"/>
        <v>7.235589587618254</v>
      </c>
      <c r="J274" s="40">
        <f t="shared" si="48"/>
        <v>0.2526723561261024</v>
      </c>
      <c r="K274" s="40">
        <f t="shared" si="49"/>
        <v>104.93603683700505</v>
      </c>
      <c r="L274" s="40">
        <f t="shared" si="50"/>
        <v>3.6644471537625347</v>
      </c>
    </row>
    <row r="275" spans="9:12" ht="15">
      <c r="I275" s="40"/>
      <c r="J275" s="40"/>
      <c r="K275" s="40"/>
      <c r="L275" s="40"/>
    </row>
    <row r="276" ht="15">
      <c r="A276" s="1" t="s">
        <v>119</v>
      </c>
    </row>
    <row r="277" spans="3:7" ht="15">
      <c r="C277" t="s">
        <v>73</v>
      </c>
      <c r="E277" t="s">
        <v>74</v>
      </c>
      <c r="G277" t="s">
        <v>75</v>
      </c>
    </row>
    <row r="278" spans="3:11" ht="15">
      <c r="C278" t="s">
        <v>131</v>
      </c>
      <c r="E278" t="s">
        <v>121</v>
      </c>
      <c r="G278" t="s">
        <v>121</v>
      </c>
      <c r="I278" t="s">
        <v>66</v>
      </c>
      <c r="K278" t="s">
        <v>67</v>
      </c>
    </row>
    <row r="279" spans="3:11" ht="15">
      <c r="C279" s="39">
        <v>100</v>
      </c>
      <c r="D279" t="s">
        <v>68</v>
      </c>
      <c r="E279" s="3">
        <f>C279-10</f>
        <v>90</v>
      </c>
      <c r="G279" s="3">
        <f>C279-25</f>
        <v>75</v>
      </c>
      <c r="I279" s="3">
        <v>7.24</v>
      </c>
      <c r="J279" t="s">
        <v>68</v>
      </c>
      <c r="K279" s="3">
        <f>C279+5</f>
        <v>105</v>
      </c>
    </row>
    <row r="280" spans="2:12" ht="15">
      <c r="B280" s="22" t="s">
        <v>69</v>
      </c>
      <c r="C280" t="s">
        <v>70</v>
      </c>
      <c r="D280" t="s">
        <v>71</v>
      </c>
      <c r="E280" t="s">
        <v>70</v>
      </c>
      <c r="F280" t="s">
        <v>71</v>
      </c>
      <c r="G280" t="s">
        <v>70</v>
      </c>
      <c r="H280" t="s">
        <v>71</v>
      </c>
      <c r="I280" t="s">
        <v>70</v>
      </c>
      <c r="J280" t="s">
        <v>71</v>
      </c>
      <c r="K280" t="s">
        <v>70</v>
      </c>
      <c r="L280" t="s">
        <v>71</v>
      </c>
    </row>
    <row r="281" spans="2:12" ht="15">
      <c r="B281">
        <v>1</v>
      </c>
      <c r="C281" s="40">
        <f aca="true" t="shared" si="51" ref="C281:C344">$C$92*COS(B281*2*PI()/216)</f>
        <v>99.95769500822006</v>
      </c>
      <c r="D281" s="40">
        <f aca="true" t="shared" si="52" ref="D281:D344">$C$92*SIN(B281*2*PI()/216)</f>
        <v>2.9084718743111404</v>
      </c>
      <c r="E281" s="40">
        <f aca="true" t="shared" si="53" ref="E281:E312">$E$279*COS(B281*2*PI()/160)</f>
        <v>89.93061326166506</v>
      </c>
      <c r="F281" s="40">
        <f aca="true" t="shared" si="54" ref="F281:F312">$E$279*SIN(B281*2*PI()/160)</f>
        <v>3.5333834183161748</v>
      </c>
      <c r="G281" s="40">
        <f aca="true" t="shared" si="55" ref="G281:G312">$G$279*COS(B281*2*PI()/92)</f>
        <v>74.82515768929044</v>
      </c>
      <c r="H281" s="40">
        <f aca="true" t="shared" si="56" ref="H281:H312">$G$92*SIN(B281*2*PI()/92)</f>
        <v>5.118181002350323</v>
      </c>
      <c r="I281" s="40">
        <f aca="true" t="shared" si="57" ref="I281:I344">$I$279*COS(B281*2*PI()/216)</f>
        <v>7.236937118595132</v>
      </c>
      <c r="J281" s="40">
        <f aca="true" t="shared" si="58" ref="J281:J344">$I$279*SIN(B281*2*PI()/216)</f>
        <v>0.21057336370012658</v>
      </c>
      <c r="K281" s="40">
        <f aca="true" t="shared" si="59" ref="K281:K344">$K$279*COS(B281*2*PI()/216)</f>
        <v>104.95557975863106</v>
      </c>
      <c r="L281" s="40">
        <f aca="true" t="shared" si="60" ref="L281:L344">$K$279*SIN(B281*2*PI()/216)</f>
        <v>3.0538954680266976</v>
      </c>
    </row>
    <row r="282" spans="2:12" ht="15">
      <c r="B282">
        <v>2</v>
      </c>
      <c r="C282" s="40">
        <f t="shared" si="51"/>
        <v>99.83081582712681</v>
      </c>
      <c r="D282" s="40">
        <f t="shared" si="52"/>
        <v>5.814482891047583</v>
      </c>
      <c r="E282" s="40">
        <f t="shared" si="53"/>
        <v>89.72256003598152</v>
      </c>
      <c r="F282" s="40">
        <f t="shared" si="54"/>
        <v>7.061318615506045</v>
      </c>
      <c r="G282" s="40">
        <f t="shared" si="55"/>
        <v>74.3014459527248</v>
      </c>
      <c r="H282" s="40">
        <f t="shared" si="56"/>
        <v>10.212498682218495</v>
      </c>
      <c r="I282" s="40">
        <f t="shared" si="57"/>
        <v>7.227751065883981</v>
      </c>
      <c r="J282" s="40">
        <f t="shared" si="58"/>
        <v>0.420968561311845</v>
      </c>
      <c r="K282" s="40">
        <f t="shared" si="59"/>
        <v>104.82235661848316</v>
      </c>
      <c r="L282" s="40">
        <f t="shared" si="60"/>
        <v>6.105207035599962</v>
      </c>
    </row>
    <row r="283" spans="2:12" ht="15">
      <c r="B283">
        <v>3</v>
      </c>
      <c r="C283" s="40">
        <f t="shared" si="51"/>
        <v>99.61946980917456</v>
      </c>
      <c r="D283" s="40">
        <f t="shared" si="52"/>
        <v>8.715574274765817</v>
      </c>
      <c r="E283" s="40">
        <f t="shared" si="53"/>
        <v>89.37616112594337</v>
      </c>
      <c r="F283" s="40">
        <f t="shared" si="54"/>
        <v>10.578365771205387</v>
      </c>
      <c r="G283" s="40">
        <f t="shared" si="55"/>
        <v>73.43130657617422</v>
      </c>
      <c r="H283" s="40">
        <f t="shared" si="56"/>
        <v>15.259200978947533</v>
      </c>
      <c r="I283" s="40">
        <f t="shared" si="57"/>
        <v>7.212449614184238</v>
      </c>
      <c r="J283" s="40">
        <f t="shared" si="58"/>
        <v>0.6310075774930451</v>
      </c>
      <c r="K283" s="40">
        <f t="shared" si="59"/>
        <v>104.60044329963328</v>
      </c>
      <c r="L283" s="40">
        <f t="shared" si="60"/>
        <v>9.151352988504108</v>
      </c>
    </row>
    <row r="284" spans="2:12" ht="15">
      <c r="B284">
        <v>4</v>
      </c>
      <c r="C284" s="40">
        <f t="shared" si="51"/>
        <v>99.32383577419431</v>
      </c>
      <c r="D284" s="40">
        <f t="shared" si="52"/>
        <v>11.609291412523023</v>
      </c>
      <c r="E284" s="40">
        <f t="shared" si="53"/>
        <v>88.8919506535624</v>
      </c>
      <c r="F284" s="40">
        <f t="shared" si="54"/>
        <v>14.079101853620779</v>
      </c>
      <c r="G284" s="40">
        <f t="shared" si="55"/>
        <v>72.21879655108495</v>
      </c>
      <c r="H284" s="40">
        <f t="shared" si="56"/>
        <v>20.234757836776822</v>
      </c>
      <c r="I284" s="40">
        <f t="shared" si="57"/>
        <v>7.191045710051668</v>
      </c>
      <c r="J284" s="40">
        <f t="shared" si="58"/>
        <v>0.840512698266667</v>
      </c>
      <c r="K284" s="40">
        <f t="shared" si="59"/>
        <v>104.29002756290402</v>
      </c>
      <c r="L284" s="40">
        <f t="shared" si="60"/>
        <v>12.189755983149174</v>
      </c>
    </row>
    <row r="285" spans="2:12" ht="15">
      <c r="B285">
        <v>5</v>
      </c>
      <c r="C285" s="40">
        <f t="shared" si="51"/>
        <v>98.94416385809444</v>
      </c>
      <c r="D285" s="40">
        <f t="shared" si="52"/>
        <v>14.493185930724673</v>
      </c>
      <c r="E285" s="40">
        <f t="shared" si="53"/>
        <v>88.27067523629074</v>
      </c>
      <c r="F285" s="40">
        <f t="shared" si="54"/>
        <v>17.558128981451542</v>
      </c>
      <c r="G285" s="40">
        <f t="shared" si="55"/>
        <v>70.66956915891154</v>
      </c>
      <c r="H285" s="40">
        <f t="shared" si="56"/>
        <v>25.11597091282396</v>
      </c>
      <c r="I285" s="40">
        <f t="shared" si="57"/>
        <v>7.163557463326038</v>
      </c>
      <c r="J285" s="40">
        <f t="shared" si="58"/>
        <v>1.0493066613844664</v>
      </c>
      <c r="K285" s="40">
        <f t="shared" si="59"/>
        <v>103.89137205099917</v>
      </c>
      <c r="L285" s="40">
        <f t="shared" si="60"/>
        <v>15.217845227260906</v>
      </c>
    </row>
    <row r="286" spans="2:12" ht="15">
      <c r="B286">
        <v>6</v>
      </c>
      <c r="C286" s="40">
        <f t="shared" si="51"/>
        <v>98.4807753012208</v>
      </c>
      <c r="D286" s="40">
        <f t="shared" si="52"/>
        <v>17.364817766693033</v>
      </c>
      <c r="E286" s="40">
        <f t="shared" si="53"/>
        <v>87.51329283579089</v>
      </c>
      <c r="F286" s="40">
        <f t="shared" si="54"/>
        <v>21.010082747031486</v>
      </c>
      <c r="G286" s="40">
        <f t="shared" si="55"/>
        <v>68.79084761290898</v>
      </c>
      <c r="H286" s="40">
        <f t="shared" si="56"/>
        <v>29.88008173846811</v>
      </c>
      <c r="I286" s="40">
        <f t="shared" si="57"/>
        <v>7.1300081318083866</v>
      </c>
      <c r="J286" s="40">
        <f t="shared" si="58"/>
        <v>1.2572128063085757</v>
      </c>
      <c r="K286" s="40">
        <f t="shared" si="59"/>
        <v>103.40481406628184</v>
      </c>
      <c r="L286" s="40">
        <f t="shared" si="60"/>
        <v>18.233058655027683</v>
      </c>
    </row>
    <row r="287" spans="2:12" ht="15">
      <c r="B287">
        <v>7</v>
      </c>
      <c r="C287" s="40">
        <f t="shared" si="51"/>
        <v>97.93406217655514</v>
      </c>
      <c r="D287" s="40">
        <f t="shared" si="52"/>
        <v>20.221757233203792</v>
      </c>
      <c r="E287" s="40">
        <f t="shared" si="53"/>
        <v>86.62097128082826</v>
      </c>
      <c r="F287" s="40">
        <f t="shared" si="54"/>
        <v>24.429640487856684</v>
      </c>
      <c r="G287" s="40">
        <f t="shared" si="55"/>
        <v>66.59139138017814</v>
      </c>
      <c r="H287" s="40">
        <f t="shared" si="56"/>
        <v>34.50487782983641</v>
      </c>
      <c r="I287" s="40">
        <f t="shared" si="57"/>
        <v>7.090426101582593</v>
      </c>
      <c r="J287" s="40">
        <f t="shared" si="58"/>
        <v>1.4640552236839548</v>
      </c>
      <c r="K287" s="40">
        <f t="shared" si="59"/>
        <v>102.83076528538291</v>
      </c>
      <c r="L287" s="40">
        <f t="shared" si="60"/>
        <v>21.232845094863983</v>
      </c>
    </row>
    <row r="288" spans="2:12" ht="15">
      <c r="B288">
        <v>8</v>
      </c>
      <c r="C288" s="40">
        <f t="shared" si="51"/>
        <v>97.30448705798239</v>
      </c>
      <c r="D288" s="40">
        <f t="shared" si="52"/>
        <v>23.061587074244017</v>
      </c>
      <c r="E288" s="40">
        <f t="shared" si="53"/>
        <v>85.59508646656381</v>
      </c>
      <c r="F288" s="40">
        <f t="shared" si="54"/>
        <v>27.811529493745265</v>
      </c>
      <c r="G288" s="40">
        <f t="shared" si="55"/>
        <v>64.08145534098664</v>
      </c>
      <c r="H288" s="40">
        <f t="shared" si="56"/>
        <v>38.96879625265752</v>
      </c>
      <c r="I288" s="40">
        <f t="shared" si="57"/>
        <v>7.044844862997925</v>
      </c>
      <c r="J288" s="40">
        <f t="shared" si="58"/>
        <v>1.6696589041752667</v>
      </c>
      <c r="K288" s="40">
        <f t="shared" si="59"/>
        <v>102.1697114108815</v>
      </c>
      <c r="L288" s="40">
        <f t="shared" si="60"/>
        <v>24.214666427956217</v>
      </c>
    </row>
    <row r="289" spans="2:12" ht="15">
      <c r="B289">
        <v>9</v>
      </c>
      <c r="C289" s="40">
        <f t="shared" si="51"/>
        <v>96.59258262890683</v>
      </c>
      <c r="D289" s="40">
        <f t="shared" si="52"/>
        <v>25.881904510252074</v>
      </c>
      <c r="E289" s="40">
        <f t="shared" si="53"/>
        <v>84.43722023302358</v>
      </c>
      <c r="F289" s="40">
        <f t="shared" si="54"/>
        <v>31.150535136974366</v>
      </c>
      <c r="G289" s="40">
        <f t="shared" si="55"/>
        <v>61.272741975783156</v>
      </c>
      <c r="H289" s="40">
        <f t="shared" si="56"/>
        <v>43.25102415861503</v>
      </c>
      <c r="I289" s="40">
        <f t="shared" si="57"/>
        <v>6.993302982332855</v>
      </c>
      <c r="J289" s="40">
        <f t="shared" si="58"/>
        <v>1.8738498865422502</v>
      </c>
      <c r="K289" s="40">
        <f t="shared" si="59"/>
        <v>101.42221176035217</v>
      </c>
      <c r="L289" s="40">
        <f t="shared" si="60"/>
        <v>27.175999735764677</v>
      </c>
    </row>
    <row r="290" spans="2:12" ht="15">
      <c r="B290">
        <v>10</v>
      </c>
      <c r="C290" s="40">
        <f t="shared" si="51"/>
        <v>95.79895123154888</v>
      </c>
      <c r="D290" s="40">
        <f t="shared" si="52"/>
        <v>28.68032327110902</v>
      </c>
      <c r="E290" s="40">
        <f t="shared" si="53"/>
        <v>83.1491579260158</v>
      </c>
      <c r="F290" s="40">
        <f t="shared" si="54"/>
        <v>34.44150891285808</v>
      </c>
      <c r="G290" s="40">
        <f t="shared" si="55"/>
        <v>58.178346802831484</v>
      </c>
      <c r="H290" s="40">
        <f t="shared" si="56"/>
        <v>47.331595824453956</v>
      </c>
      <c r="I290" s="40">
        <f t="shared" si="57"/>
        <v>6.93584406916414</v>
      </c>
      <c r="J290" s="40">
        <f t="shared" si="58"/>
        <v>2.0764554048282933</v>
      </c>
      <c r="K290" s="40">
        <f t="shared" si="59"/>
        <v>100.58889879312633</v>
      </c>
      <c r="L290" s="40">
        <f t="shared" si="60"/>
        <v>30.114339434664473</v>
      </c>
    </row>
    <row r="291" spans="2:12" ht="15">
      <c r="B291">
        <v>11</v>
      </c>
      <c r="C291" s="40">
        <f t="shared" si="51"/>
        <v>94.92426435730339</v>
      </c>
      <c r="D291" s="40">
        <f t="shared" si="52"/>
        <v>31.454475615161364</v>
      </c>
      <c r="E291" s="40">
        <f t="shared" si="53"/>
        <v>81.73288564425732</v>
      </c>
      <c r="F291" s="40">
        <f t="shared" si="54"/>
        <v>37.679376378368524</v>
      </c>
      <c r="G291" s="40">
        <f t="shared" si="55"/>
        <v>54.81269732085931</v>
      </c>
      <c r="H291" s="40">
        <f t="shared" si="56"/>
        <v>51.19148574139905</v>
      </c>
      <c r="I291" s="40">
        <f t="shared" si="57"/>
        <v>6.872516739468765</v>
      </c>
      <c r="J291" s="40">
        <f t="shared" si="58"/>
        <v>2.277304034537683</v>
      </c>
      <c r="K291" s="40">
        <f t="shared" si="59"/>
        <v>99.67047757516856</v>
      </c>
      <c r="L291" s="40">
        <f t="shared" si="60"/>
        <v>33.02719939591943</v>
      </c>
    </row>
    <row r="292" spans="2:12" ht="15">
      <c r="B292">
        <v>12</v>
      </c>
      <c r="C292" s="40">
        <f t="shared" si="51"/>
        <v>93.96926207859084</v>
      </c>
      <c r="D292" s="40">
        <f t="shared" si="52"/>
        <v>34.20201433256687</v>
      </c>
      <c r="E292" s="40">
        <f t="shared" si="53"/>
        <v>80.19058717695312</v>
      </c>
      <c r="F292" s="40">
        <f t="shared" si="54"/>
        <v>40.85914497655921</v>
      </c>
      <c r="G292" s="40">
        <f t="shared" si="55"/>
        <v>51.191485741399056</v>
      </c>
      <c r="H292" s="40">
        <f t="shared" si="56"/>
        <v>54.8126973208593</v>
      </c>
      <c r="I292" s="40">
        <f t="shared" si="57"/>
        <v>6.803374574489977</v>
      </c>
      <c r="J292" s="40">
        <f t="shared" si="58"/>
        <v>2.4762258376778417</v>
      </c>
      <c r="K292" s="40">
        <f t="shared" si="59"/>
        <v>98.66772518252039</v>
      </c>
      <c r="L292" s="40">
        <f t="shared" si="60"/>
        <v>35.912115049195215</v>
      </c>
    </row>
    <row r="293" spans="2:12" ht="15">
      <c r="B293">
        <v>13</v>
      </c>
      <c r="C293" s="40">
        <f t="shared" si="51"/>
        <v>92.93475242268224</v>
      </c>
      <c r="D293" s="40">
        <f t="shared" si="52"/>
        <v>36.92061473126845</v>
      </c>
      <c r="E293" s="40">
        <f t="shared" si="53"/>
        <v>78.52464063655175</v>
      </c>
      <c r="F293" s="40">
        <f t="shared" si="54"/>
        <v>43.97591173472594</v>
      </c>
      <c r="G293" s="40">
        <f t="shared" si="55"/>
        <v>47.331595824453956</v>
      </c>
      <c r="H293" s="40">
        <f t="shared" si="56"/>
        <v>58.178346802831484</v>
      </c>
      <c r="I293" s="40">
        <f t="shared" si="57"/>
        <v>6.728476075402194</v>
      </c>
      <c r="J293" s="40">
        <f t="shared" si="58"/>
        <v>2.6730525065438355</v>
      </c>
      <c r="K293" s="40">
        <f t="shared" si="59"/>
        <v>97.58149004381636</v>
      </c>
      <c r="L293" s="40">
        <f t="shared" si="60"/>
        <v>38.76664546783187</v>
      </c>
    </row>
    <row r="294" spans="2:12" ht="15">
      <c r="B294">
        <v>14</v>
      </c>
      <c r="C294" s="40">
        <f t="shared" si="51"/>
        <v>91.8216106880274</v>
      </c>
      <c r="D294" s="40">
        <f t="shared" si="52"/>
        <v>39.60797660391568</v>
      </c>
      <c r="E294" s="40">
        <f t="shared" si="53"/>
        <v>76.7376147918683</v>
      </c>
      <c r="F294" s="40">
        <f t="shared" si="54"/>
        <v>47.02487082443539</v>
      </c>
      <c r="G294" s="40">
        <f t="shared" si="55"/>
        <v>43.25102415861504</v>
      </c>
      <c r="H294" s="40">
        <f t="shared" si="56"/>
        <v>61.27274197578315</v>
      </c>
      <c r="I294" s="40">
        <f t="shared" si="57"/>
        <v>6.647884613813184</v>
      </c>
      <c r="J294" s="40">
        <f t="shared" si="58"/>
        <v>2.867617506123495</v>
      </c>
      <c r="K294" s="40">
        <f t="shared" si="59"/>
        <v>96.41269122242878</v>
      </c>
      <c r="L294" s="40">
        <f t="shared" si="60"/>
        <v>41.58837543411146</v>
      </c>
    </row>
    <row r="295" spans="2:12" ht="15">
      <c r="B295">
        <v>15</v>
      </c>
      <c r="C295" s="40">
        <f t="shared" si="51"/>
        <v>90.63077870366499</v>
      </c>
      <c r="D295" s="40">
        <f t="shared" si="52"/>
        <v>42.26182617406994</v>
      </c>
      <c r="E295" s="40">
        <f t="shared" si="53"/>
        <v>74.83226510722908</v>
      </c>
      <c r="F295" s="40">
        <f t="shared" si="54"/>
        <v>50.001320971764194</v>
      </c>
      <c r="G295" s="40">
        <f t="shared" si="55"/>
        <v>38.96879625265752</v>
      </c>
      <c r="H295" s="40">
        <f t="shared" si="56"/>
        <v>64.08145534098664</v>
      </c>
      <c r="I295" s="40">
        <f t="shared" si="57"/>
        <v>6.561668378145345</v>
      </c>
      <c r="J295" s="40">
        <f t="shared" si="58"/>
        <v>3.059756215002664</v>
      </c>
      <c r="K295" s="40">
        <f t="shared" si="59"/>
        <v>95.16231763884824</v>
      </c>
      <c r="L295" s="40">
        <f t="shared" si="60"/>
        <v>44.374917482773434</v>
      </c>
    </row>
    <row r="296" spans="2:12" ht="15">
      <c r="B296">
        <v>16</v>
      </c>
      <c r="C296" s="40">
        <f t="shared" si="51"/>
        <v>89.36326403234122</v>
      </c>
      <c r="D296" s="40">
        <f t="shared" si="52"/>
        <v>44.87991802004622</v>
      </c>
      <c r="E296" s="40">
        <f t="shared" si="53"/>
        <v>72.81152949374527</v>
      </c>
      <c r="F296" s="40">
        <f t="shared" si="54"/>
        <v>52.90067270632258</v>
      </c>
      <c r="G296" s="40">
        <f t="shared" si="55"/>
        <v>34.50487782983642</v>
      </c>
      <c r="H296" s="40">
        <f t="shared" si="56"/>
        <v>66.59139138017814</v>
      </c>
      <c r="I296" s="40">
        <f t="shared" si="57"/>
        <v>6.469900315941505</v>
      </c>
      <c r="J296" s="40">
        <f t="shared" si="58"/>
        <v>3.2493060646513463</v>
      </c>
      <c r="K296" s="40">
        <f t="shared" si="59"/>
        <v>93.8314272339583</v>
      </c>
      <c r="L296" s="40">
        <f t="shared" si="60"/>
        <v>47.123913921048526</v>
      </c>
    </row>
    <row r="297" spans="2:12" ht="15">
      <c r="B297">
        <v>17</v>
      </c>
      <c r="C297" s="40">
        <f t="shared" si="51"/>
        <v>88.02013911801112</v>
      </c>
      <c r="D297" s="40">
        <f t="shared" si="52"/>
        <v>47.460036974764044</v>
      </c>
      <c r="E297" s="40">
        <f t="shared" si="53"/>
        <v>70.67852377926704</v>
      </c>
      <c r="F297" s="40">
        <f t="shared" si="54"/>
        <v>55.718455437885055</v>
      </c>
      <c r="G297" s="40">
        <f t="shared" si="55"/>
        <v>29.8800817384681</v>
      </c>
      <c r="H297" s="40">
        <f t="shared" si="56"/>
        <v>68.79084761290898</v>
      </c>
      <c r="I297" s="40">
        <f t="shared" si="57"/>
        <v>6.372658072144005</v>
      </c>
      <c r="J297" s="40">
        <f t="shared" si="58"/>
        <v>3.4361066769729165</v>
      </c>
      <c r="K297" s="40">
        <f t="shared" si="59"/>
        <v>92.42114607391167</v>
      </c>
      <c r="L297" s="40">
        <f t="shared" si="60"/>
        <v>49.83303882350224</v>
      </c>
    </row>
    <row r="298" spans="2:12" ht="15">
      <c r="B298">
        <v>18</v>
      </c>
      <c r="C298" s="40">
        <f t="shared" si="51"/>
        <v>86.60254037844388</v>
      </c>
      <c r="D298" s="40">
        <f t="shared" si="52"/>
        <v>49.99999999999999</v>
      </c>
      <c r="E298" s="40">
        <f t="shared" si="53"/>
        <v>68.43653690400278</v>
      </c>
      <c r="F298" s="40">
        <f t="shared" si="54"/>
        <v>58.45032434971653</v>
      </c>
      <c r="G298" s="40">
        <f t="shared" si="55"/>
        <v>25.115970912823972</v>
      </c>
      <c r="H298" s="40">
        <f t="shared" si="56"/>
        <v>70.66956915891153</v>
      </c>
      <c r="I298" s="40">
        <f t="shared" si="57"/>
        <v>6.270023923399337</v>
      </c>
      <c r="J298" s="40">
        <f t="shared" si="58"/>
        <v>3.6199999999999997</v>
      </c>
      <c r="K298" s="40">
        <f t="shared" si="59"/>
        <v>90.93266739736606</v>
      </c>
      <c r="L298" s="40">
        <f t="shared" si="60"/>
        <v>52.49999999999999</v>
      </c>
    </row>
    <row r="299" spans="2:12" ht="15">
      <c r="B299">
        <v>19</v>
      </c>
      <c r="C299" s="40">
        <f t="shared" si="51"/>
        <v>85.11166724369997</v>
      </c>
      <c r="D299" s="40">
        <f t="shared" si="52"/>
        <v>52.49765803345602</v>
      </c>
      <c r="E299" s="40">
        <f t="shared" si="53"/>
        <v>66.0890258492117</v>
      </c>
      <c r="F299" s="40">
        <f t="shared" si="54"/>
        <v>61.09206709796475</v>
      </c>
      <c r="G299" s="40">
        <f t="shared" si="55"/>
        <v>20.234757836776833</v>
      </c>
      <c r="H299" s="40">
        <f t="shared" si="56"/>
        <v>72.21879655108495</v>
      </c>
      <c r="I299" s="40">
        <f t="shared" si="57"/>
        <v>6.162084708443878</v>
      </c>
      <c r="J299" s="40">
        <f t="shared" si="58"/>
        <v>3.800830441622216</v>
      </c>
      <c r="K299" s="40">
        <f t="shared" si="59"/>
        <v>89.36725060588498</v>
      </c>
      <c r="L299" s="40">
        <f t="shared" si="60"/>
        <v>55.12254093512882</v>
      </c>
    </row>
    <row r="300" spans="2:12" ht="15">
      <c r="B300">
        <v>20</v>
      </c>
      <c r="C300" s="40">
        <f t="shared" si="51"/>
        <v>83.54878114129365</v>
      </c>
      <c r="D300" s="40">
        <f t="shared" si="52"/>
        <v>54.9508978070806</v>
      </c>
      <c r="E300" s="40">
        <f t="shared" si="53"/>
        <v>63.63961030678928</v>
      </c>
      <c r="F300" s="40">
        <f t="shared" si="54"/>
        <v>63.63961030678927</v>
      </c>
      <c r="G300" s="40">
        <f t="shared" si="55"/>
        <v>15.259200978947531</v>
      </c>
      <c r="H300" s="40">
        <f t="shared" si="56"/>
        <v>73.43130657617422</v>
      </c>
      <c r="I300" s="40">
        <f t="shared" si="57"/>
        <v>6.048931754629661</v>
      </c>
      <c r="J300" s="40">
        <f t="shared" si="58"/>
        <v>3.9784450012326356</v>
      </c>
      <c r="K300" s="40">
        <f t="shared" si="59"/>
        <v>87.72622019835833</v>
      </c>
      <c r="L300" s="40">
        <f t="shared" si="60"/>
        <v>57.69844269743463</v>
      </c>
    </row>
    <row r="301" spans="2:12" ht="15">
      <c r="B301">
        <v>21</v>
      </c>
      <c r="C301" s="40">
        <f t="shared" si="51"/>
        <v>81.91520442889917</v>
      </c>
      <c r="D301" s="40">
        <f t="shared" si="52"/>
        <v>57.357643635104615</v>
      </c>
      <c r="E301" s="40">
        <f t="shared" si="53"/>
        <v>61.09206709796476</v>
      </c>
      <c r="F301" s="40">
        <f t="shared" si="54"/>
        <v>66.0890258492117</v>
      </c>
      <c r="G301" s="40">
        <f t="shared" si="55"/>
        <v>10.212498682218495</v>
      </c>
      <c r="H301" s="40">
        <f t="shared" si="56"/>
        <v>74.3014459527248</v>
      </c>
      <c r="I301" s="40">
        <f t="shared" si="57"/>
        <v>5.9306608006523005</v>
      </c>
      <c r="J301" s="40">
        <f t="shared" si="58"/>
        <v>4.152693399181574</v>
      </c>
      <c r="K301" s="40">
        <f t="shared" si="59"/>
        <v>86.01096465034414</v>
      </c>
      <c r="L301" s="40">
        <f t="shared" si="60"/>
        <v>60.22552581685985</v>
      </c>
    </row>
    <row r="302" spans="2:12" ht="15">
      <c r="B302">
        <v>22</v>
      </c>
      <c r="C302" s="40">
        <f t="shared" si="51"/>
        <v>80.21231927550438</v>
      </c>
      <c r="D302" s="40">
        <f t="shared" si="52"/>
        <v>59.71585917027862</v>
      </c>
      <c r="E302" s="40">
        <f t="shared" si="53"/>
        <v>58.45032434971654</v>
      </c>
      <c r="F302" s="40">
        <f t="shared" si="54"/>
        <v>68.43653690400278</v>
      </c>
      <c r="G302" s="40">
        <f t="shared" si="55"/>
        <v>5.118181002350342</v>
      </c>
      <c r="H302" s="40">
        <f t="shared" si="56"/>
        <v>74.82515768929044</v>
      </c>
      <c r="I302" s="40">
        <f t="shared" si="57"/>
        <v>5.8073719155465175</v>
      </c>
      <c r="J302" s="40">
        <f t="shared" si="58"/>
        <v>4.323428203928172</v>
      </c>
      <c r="K302" s="40">
        <f t="shared" si="59"/>
        <v>84.22293523927961</v>
      </c>
      <c r="L302" s="40">
        <f t="shared" si="60"/>
        <v>62.701652128792546</v>
      </c>
    </row>
    <row r="303" spans="2:12" ht="15">
      <c r="B303">
        <v>23</v>
      </c>
      <c r="C303" s="40">
        <f t="shared" si="51"/>
        <v>78.44156649195757</v>
      </c>
      <c r="D303" s="40">
        <f t="shared" si="52"/>
        <v>62.023549126826005</v>
      </c>
      <c r="E303" s="40">
        <f t="shared" si="53"/>
        <v>55.718455437885055</v>
      </c>
      <c r="F303" s="40">
        <f t="shared" si="54"/>
        <v>70.67852377926704</v>
      </c>
      <c r="G303" s="40">
        <f t="shared" si="55"/>
        <v>4.594306705907325E-15</v>
      </c>
      <c r="H303" s="40">
        <f t="shared" si="56"/>
        <v>75</v>
      </c>
      <c r="I303" s="40">
        <f t="shared" si="57"/>
        <v>5.6791694140177285</v>
      </c>
      <c r="J303" s="40">
        <f t="shared" si="58"/>
        <v>4.490504956782203</v>
      </c>
      <c r="K303" s="40">
        <f t="shared" si="59"/>
        <v>82.36364481655545</v>
      </c>
      <c r="L303" s="40">
        <f t="shared" si="60"/>
        <v>65.1247265831673</v>
      </c>
    </row>
    <row r="304" spans="2:12" ht="15">
      <c r="B304">
        <v>24</v>
      </c>
      <c r="C304" s="40">
        <f t="shared" si="51"/>
        <v>76.60444431189781</v>
      </c>
      <c r="D304" s="40">
        <f t="shared" si="52"/>
        <v>64.27876096865393</v>
      </c>
      <c r="E304" s="40">
        <f t="shared" si="53"/>
        <v>52.90067270632258</v>
      </c>
      <c r="F304" s="40">
        <f t="shared" si="54"/>
        <v>72.81152949374527</v>
      </c>
      <c r="G304" s="40">
        <f t="shared" si="55"/>
        <v>-5.118181002350316</v>
      </c>
      <c r="H304" s="40">
        <f t="shared" si="56"/>
        <v>74.82515768929044</v>
      </c>
      <c r="I304" s="40">
        <f t="shared" si="57"/>
        <v>5.546161768181401</v>
      </c>
      <c r="J304" s="40">
        <f t="shared" si="58"/>
        <v>4.6537822941305445</v>
      </c>
      <c r="K304" s="40">
        <f t="shared" si="59"/>
        <v>80.4346665274927</v>
      </c>
      <c r="L304" s="40">
        <f t="shared" si="60"/>
        <v>67.49269901708662</v>
      </c>
    </row>
    <row r="305" spans="2:12" ht="15">
      <c r="B305">
        <v>25</v>
      </c>
      <c r="C305" s="40">
        <f t="shared" si="51"/>
        <v>74.70250712409961</v>
      </c>
      <c r="D305" s="40">
        <f t="shared" si="52"/>
        <v>66.47958656139377</v>
      </c>
      <c r="E305" s="40">
        <f t="shared" si="53"/>
        <v>50.00132097176421</v>
      </c>
      <c r="F305" s="40">
        <f t="shared" si="54"/>
        <v>74.83226510722908</v>
      </c>
      <c r="G305" s="40">
        <f t="shared" si="55"/>
        <v>-10.2124986822185</v>
      </c>
      <c r="H305" s="40">
        <f t="shared" si="56"/>
        <v>74.3014459527248</v>
      </c>
      <c r="I305" s="40">
        <f t="shared" si="57"/>
        <v>5.408461515784811</v>
      </c>
      <c r="J305" s="40">
        <f t="shared" si="58"/>
        <v>4.81312206704491</v>
      </c>
      <c r="K305" s="40">
        <f t="shared" si="59"/>
        <v>78.43763248030459</v>
      </c>
      <c r="L305" s="40">
        <f t="shared" si="60"/>
        <v>69.80356588946347</v>
      </c>
    </row>
    <row r="306" spans="2:12" ht="15">
      <c r="B306">
        <v>26</v>
      </c>
      <c r="C306" s="40">
        <f t="shared" si="51"/>
        <v>72.73736415730487</v>
      </c>
      <c r="D306" s="40">
        <f t="shared" si="52"/>
        <v>68.62416378687335</v>
      </c>
      <c r="E306" s="40">
        <f t="shared" si="53"/>
        <v>47.0248708244354</v>
      </c>
      <c r="F306" s="40">
        <f t="shared" si="54"/>
        <v>76.7376147918683</v>
      </c>
      <c r="G306" s="40">
        <f t="shared" si="55"/>
        <v>-15.25920097894754</v>
      </c>
      <c r="H306" s="40">
        <f t="shared" si="56"/>
        <v>73.43130657617422</v>
      </c>
      <c r="I306" s="40">
        <f t="shared" si="57"/>
        <v>5.2661851649888725</v>
      </c>
      <c r="J306" s="40">
        <f t="shared" si="58"/>
        <v>4.968389458169631</v>
      </c>
      <c r="K306" s="40">
        <f t="shared" si="59"/>
        <v>76.3742323651701</v>
      </c>
      <c r="L306" s="40">
        <f t="shared" si="60"/>
        <v>72.05537197621703</v>
      </c>
    </row>
    <row r="307" spans="2:12" ht="15">
      <c r="B307">
        <v>27</v>
      </c>
      <c r="C307" s="40">
        <f t="shared" si="51"/>
        <v>70.71067811865476</v>
      </c>
      <c r="D307" s="40">
        <f t="shared" si="52"/>
        <v>70.71067811865474</v>
      </c>
      <c r="E307" s="40">
        <f t="shared" si="53"/>
        <v>43.97591173472595</v>
      </c>
      <c r="F307" s="40">
        <f t="shared" si="54"/>
        <v>78.52464063655174</v>
      </c>
      <c r="G307" s="40">
        <f t="shared" si="55"/>
        <v>-20.234757836776808</v>
      </c>
      <c r="H307" s="40">
        <f t="shared" si="56"/>
        <v>72.21879655108495</v>
      </c>
      <c r="I307" s="40">
        <f t="shared" si="57"/>
        <v>5.119453095790605</v>
      </c>
      <c r="J307" s="40">
        <f t="shared" si="58"/>
        <v>5.119453095790604</v>
      </c>
      <c r="K307" s="40">
        <f t="shared" si="59"/>
        <v>74.24621202458749</v>
      </c>
      <c r="L307" s="40">
        <f t="shared" si="60"/>
        <v>74.24621202458748</v>
      </c>
    </row>
    <row r="308" spans="2:12" ht="15">
      <c r="B308">
        <v>28</v>
      </c>
      <c r="C308" s="40">
        <f t="shared" si="51"/>
        <v>68.62416378687335</v>
      </c>
      <c r="D308" s="40">
        <f t="shared" si="52"/>
        <v>72.73736415730487</v>
      </c>
      <c r="E308" s="40">
        <f t="shared" si="53"/>
        <v>40.859144976559215</v>
      </c>
      <c r="F308" s="40">
        <f t="shared" si="54"/>
        <v>80.1905871769531</v>
      </c>
      <c r="G308" s="40">
        <f t="shared" si="55"/>
        <v>-25.11597091282396</v>
      </c>
      <c r="H308" s="40">
        <f t="shared" si="56"/>
        <v>70.66956915891154</v>
      </c>
      <c r="I308" s="40">
        <f t="shared" si="57"/>
        <v>4.968389458169631</v>
      </c>
      <c r="J308" s="40">
        <f t="shared" si="58"/>
        <v>5.2661851649888725</v>
      </c>
      <c r="K308" s="40">
        <f t="shared" si="59"/>
        <v>72.05537197621703</v>
      </c>
      <c r="L308" s="40">
        <f t="shared" si="60"/>
        <v>76.3742323651701</v>
      </c>
    </row>
    <row r="309" spans="2:12" ht="15">
      <c r="B309">
        <v>29</v>
      </c>
      <c r="C309" s="40">
        <f t="shared" si="51"/>
        <v>66.47958656139379</v>
      </c>
      <c r="D309" s="40">
        <f t="shared" si="52"/>
        <v>74.7025071240996</v>
      </c>
      <c r="E309" s="40">
        <f t="shared" si="53"/>
        <v>37.67937637836853</v>
      </c>
      <c r="F309" s="40">
        <f t="shared" si="54"/>
        <v>81.73288564425731</v>
      </c>
      <c r="G309" s="40">
        <f t="shared" si="55"/>
        <v>-29.88008173846811</v>
      </c>
      <c r="H309" s="40">
        <f t="shared" si="56"/>
        <v>68.79084761290898</v>
      </c>
      <c r="I309" s="40">
        <f t="shared" si="57"/>
        <v>4.813122067044911</v>
      </c>
      <c r="J309" s="40">
        <f t="shared" si="58"/>
        <v>5.40846151578481</v>
      </c>
      <c r="K309" s="40">
        <f t="shared" si="59"/>
        <v>69.80356588946348</v>
      </c>
      <c r="L309" s="40">
        <f t="shared" si="60"/>
        <v>78.43763248030457</v>
      </c>
    </row>
    <row r="310" spans="2:12" ht="15">
      <c r="B310">
        <v>30</v>
      </c>
      <c r="C310" s="40">
        <f t="shared" si="51"/>
        <v>64.27876096865394</v>
      </c>
      <c r="D310" s="40">
        <f t="shared" si="52"/>
        <v>76.6044443118978</v>
      </c>
      <c r="E310" s="40">
        <f t="shared" si="53"/>
        <v>34.44150891285808</v>
      </c>
      <c r="F310" s="40">
        <f t="shared" si="54"/>
        <v>83.1491579260158</v>
      </c>
      <c r="G310" s="40">
        <f t="shared" si="55"/>
        <v>-34.50487782983641</v>
      </c>
      <c r="H310" s="40">
        <f t="shared" si="56"/>
        <v>66.59139138017814</v>
      </c>
      <c r="I310" s="40">
        <f t="shared" si="57"/>
        <v>4.653782294130546</v>
      </c>
      <c r="J310" s="40">
        <f t="shared" si="58"/>
        <v>5.5461617681814</v>
      </c>
      <c r="K310" s="40">
        <f t="shared" si="59"/>
        <v>67.49269901708665</v>
      </c>
      <c r="L310" s="40">
        <f t="shared" si="60"/>
        <v>80.43466652749268</v>
      </c>
    </row>
    <row r="311" spans="2:12" ht="15">
      <c r="B311">
        <v>31</v>
      </c>
      <c r="C311" s="40">
        <f t="shared" si="51"/>
        <v>62.023549126826005</v>
      </c>
      <c r="D311" s="40">
        <f t="shared" si="52"/>
        <v>78.44156649195757</v>
      </c>
      <c r="E311" s="40">
        <f t="shared" si="53"/>
        <v>31.150535136974373</v>
      </c>
      <c r="F311" s="40">
        <f t="shared" si="54"/>
        <v>84.43722023302358</v>
      </c>
      <c r="G311" s="40">
        <f t="shared" si="55"/>
        <v>-38.9687962526575</v>
      </c>
      <c r="H311" s="40">
        <f t="shared" si="56"/>
        <v>64.08145534098665</v>
      </c>
      <c r="I311" s="40">
        <f t="shared" si="57"/>
        <v>4.490504956782203</v>
      </c>
      <c r="J311" s="40">
        <f t="shared" si="58"/>
        <v>5.6791694140177285</v>
      </c>
      <c r="K311" s="40">
        <f t="shared" si="59"/>
        <v>65.1247265831673</v>
      </c>
      <c r="L311" s="40">
        <f t="shared" si="60"/>
        <v>82.36364481655545</v>
      </c>
    </row>
    <row r="312" spans="2:12" ht="15">
      <c r="B312">
        <v>32</v>
      </c>
      <c r="C312" s="40">
        <f t="shared" si="51"/>
        <v>59.71585917027862</v>
      </c>
      <c r="D312" s="40">
        <f t="shared" si="52"/>
        <v>80.21231927550437</v>
      </c>
      <c r="E312" s="40">
        <f t="shared" si="53"/>
        <v>27.81152949374527</v>
      </c>
      <c r="F312" s="40">
        <f t="shared" si="54"/>
        <v>85.59508646656381</v>
      </c>
      <c r="G312" s="40">
        <f t="shared" si="55"/>
        <v>-43.25102415861503</v>
      </c>
      <c r="H312" s="40">
        <f t="shared" si="56"/>
        <v>61.272741975783156</v>
      </c>
      <c r="I312" s="40">
        <f t="shared" si="57"/>
        <v>4.323428203928172</v>
      </c>
      <c r="J312" s="40">
        <f t="shared" si="58"/>
        <v>5.807371915546517</v>
      </c>
      <c r="K312" s="40">
        <f t="shared" si="59"/>
        <v>62.701652128792546</v>
      </c>
      <c r="L312" s="40">
        <f t="shared" si="60"/>
        <v>84.2229352392796</v>
      </c>
    </row>
    <row r="313" spans="2:12" ht="15">
      <c r="B313">
        <v>33</v>
      </c>
      <c r="C313" s="40">
        <f t="shared" si="51"/>
        <v>57.357643635104615</v>
      </c>
      <c r="D313" s="40">
        <f t="shared" si="52"/>
        <v>81.91520442889917</v>
      </c>
      <c r="E313" s="40">
        <f aca="true" t="shared" si="61" ref="E313:E344">$E$279*COS(B313*2*PI()/160)</f>
        <v>24.429640487856688</v>
      </c>
      <c r="F313" s="40">
        <f aca="true" t="shared" si="62" ref="F313:F344">$E$279*SIN(B313*2*PI()/160)</f>
        <v>86.62097128082826</v>
      </c>
      <c r="G313" s="40">
        <f aca="true" t="shared" si="63" ref="G313:G344">$G$279*COS(B313*2*PI()/92)</f>
        <v>-47.33159582445396</v>
      </c>
      <c r="H313" s="40">
        <f aca="true" t="shared" si="64" ref="H313:H344">$G$92*SIN(B313*2*PI()/92)</f>
        <v>58.178346802831484</v>
      </c>
      <c r="I313" s="40">
        <f t="shared" si="57"/>
        <v>4.152693399181574</v>
      </c>
      <c r="J313" s="40">
        <f t="shared" si="58"/>
        <v>5.9306608006523005</v>
      </c>
      <c r="K313" s="40">
        <f t="shared" si="59"/>
        <v>60.22552581685985</v>
      </c>
      <c r="L313" s="40">
        <f t="shared" si="60"/>
        <v>86.01096465034414</v>
      </c>
    </row>
    <row r="314" spans="2:12" ht="15">
      <c r="B314">
        <v>34</v>
      </c>
      <c r="C314" s="40">
        <f t="shared" si="51"/>
        <v>54.9508978070806</v>
      </c>
      <c r="D314" s="40">
        <f t="shared" si="52"/>
        <v>83.54878114129363</v>
      </c>
      <c r="E314" s="40">
        <f t="shared" si="61"/>
        <v>21.010082747031493</v>
      </c>
      <c r="F314" s="40">
        <f t="shared" si="62"/>
        <v>87.51329283579089</v>
      </c>
      <c r="G314" s="40">
        <f t="shared" si="63"/>
        <v>-51.19148574139907</v>
      </c>
      <c r="H314" s="40">
        <f t="shared" si="64"/>
        <v>54.81269732085929</v>
      </c>
      <c r="I314" s="40">
        <f t="shared" si="57"/>
        <v>3.9784450012326356</v>
      </c>
      <c r="J314" s="40">
        <f t="shared" si="58"/>
        <v>6.04893175462966</v>
      </c>
      <c r="K314" s="40">
        <f t="shared" si="59"/>
        <v>57.69844269743463</v>
      </c>
      <c r="L314" s="40">
        <f t="shared" si="60"/>
        <v>87.72622019835832</v>
      </c>
    </row>
    <row r="315" spans="2:12" ht="15">
      <c r="B315">
        <v>35</v>
      </c>
      <c r="C315" s="40">
        <f t="shared" si="51"/>
        <v>52.49765803345602</v>
      </c>
      <c r="D315" s="40">
        <f t="shared" si="52"/>
        <v>85.11166724369997</v>
      </c>
      <c r="E315" s="40">
        <f t="shared" si="61"/>
        <v>17.55812898145155</v>
      </c>
      <c r="F315" s="40">
        <f t="shared" si="62"/>
        <v>88.27067523629074</v>
      </c>
      <c r="G315" s="40">
        <f t="shared" si="63"/>
        <v>-54.81269732085931</v>
      </c>
      <c r="H315" s="40">
        <f t="shared" si="64"/>
        <v>51.191485741399056</v>
      </c>
      <c r="I315" s="40">
        <f t="shared" si="57"/>
        <v>3.800830441622216</v>
      </c>
      <c r="J315" s="40">
        <f t="shared" si="58"/>
        <v>6.162084708443878</v>
      </c>
      <c r="K315" s="40">
        <f t="shared" si="59"/>
        <v>55.12254093512882</v>
      </c>
      <c r="L315" s="40">
        <f t="shared" si="60"/>
        <v>89.36725060588498</v>
      </c>
    </row>
    <row r="316" spans="2:12" ht="15">
      <c r="B316">
        <v>36</v>
      </c>
      <c r="C316" s="40">
        <f t="shared" si="51"/>
        <v>50.000000000000014</v>
      </c>
      <c r="D316" s="40">
        <f t="shared" si="52"/>
        <v>86.60254037844386</v>
      </c>
      <c r="E316" s="40">
        <f t="shared" si="61"/>
        <v>14.079101853620783</v>
      </c>
      <c r="F316" s="40">
        <f t="shared" si="62"/>
        <v>88.8919506535624</v>
      </c>
      <c r="G316" s="40">
        <f t="shared" si="63"/>
        <v>-58.17834680283148</v>
      </c>
      <c r="H316" s="40">
        <f t="shared" si="64"/>
        <v>47.33159582445397</v>
      </c>
      <c r="I316" s="40">
        <f t="shared" si="57"/>
        <v>3.620000000000001</v>
      </c>
      <c r="J316" s="40">
        <f t="shared" si="58"/>
        <v>6.270023923399336</v>
      </c>
      <c r="K316" s="40">
        <f t="shared" si="59"/>
        <v>52.500000000000014</v>
      </c>
      <c r="L316" s="40">
        <f t="shared" si="60"/>
        <v>90.93266739736605</v>
      </c>
    </row>
    <row r="317" spans="2:12" ht="15">
      <c r="B317">
        <v>37</v>
      </c>
      <c r="C317" s="40">
        <f t="shared" si="51"/>
        <v>47.460036974764044</v>
      </c>
      <c r="D317" s="40">
        <f t="shared" si="52"/>
        <v>88.02013911801112</v>
      </c>
      <c r="E317" s="40">
        <f t="shared" si="61"/>
        <v>10.578365771205393</v>
      </c>
      <c r="F317" s="40">
        <f t="shared" si="62"/>
        <v>89.37616112594337</v>
      </c>
      <c r="G317" s="40">
        <f t="shared" si="63"/>
        <v>-61.27274197578315</v>
      </c>
      <c r="H317" s="40">
        <f t="shared" si="64"/>
        <v>43.25102415861504</v>
      </c>
      <c r="I317" s="40">
        <f t="shared" si="57"/>
        <v>3.4361066769729165</v>
      </c>
      <c r="J317" s="40">
        <f t="shared" si="58"/>
        <v>6.372658072144005</v>
      </c>
      <c r="K317" s="40">
        <f t="shared" si="59"/>
        <v>49.83303882350224</v>
      </c>
      <c r="L317" s="40">
        <f t="shared" si="60"/>
        <v>92.42114607391167</v>
      </c>
    </row>
    <row r="318" spans="2:12" ht="15">
      <c r="B318">
        <v>38</v>
      </c>
      <c r="C318" s="40">
        <f t="shared" si="51"/>
        <v>44.879918020046226</v>
      </c>
      <c r="D318" s="40">
        <f t="shared" si="52"/>
        <v>89.36326403234122</v>
      </c>
      <c r="E318" s="40">
        <f t="shared" si="61"/>
        <v>7.06131861550605</v>
      </c>
      <c r="F318" s="40">
        <f t="shared" si="62"/>
        <v>89.72256003598152</v>
      </c>
      <c r="G318" s="40">
        <f t="shared" si="63"/>
        <v>-64.08145534098662</v>
      </c>
      <c r="H318" s="40">
        <f t="shared" si="64"/>
        <v>38.96879625265754</v>
      </c>
      <c r="I318" s="40">
        <f t="shared" si="57"/>
        <v>3.249306064651347</v>
      </c>
      <c r="J318" s="40">
        <f t="shared" si="58"/>
        <v>6.469900315941504</v>
      </c>
      <c r="K318" s="40">
        <f t="shared" si="59"/>
        <v>47.12391392104854</v>
      </c>
      <c r="L318" s="40">
        <f t="shared" si="60"/>
        <v>93.83142723395828</v>
      </c>
    </row>
    <row r="319" spans="2:12" ht="15">
      <c r="B319">
        <v>39</v>
      </c>
      <c r="C319" s="40">
        <f t="shared" si="51"/>
        <v>42.261826174069945</v>
      </c>
      <c r="D319" s="40">
        <f t="shared" si="52"/>
        <v>90.63077870366499</v>
      </c>
      <c r="E319" s="40">
        <f t="shared" si="61"/>
        <v>3.53338341831618</v>
      </c>
      <c r="F319" s="40">
        <f t="shared" si="62"/>
        <v>89.93061326166506</v>
      </c>
      <c r="G319" s="40">
        <f t="shared" si="63"/>
        <v>-66.59139138017814</v>
      </c>
      <c r="H319" s="40">
        <f t="shared" si="64"/>
        <v>34.50487782983642</v>
      </c>
      <c r="I319" s="40">
        <f t="shared" si="57"/>
        <v>3.0597562150026643</v>
      </c>
      <c r="J319" s="40">
        <f t="shared" si="58"/>
        <v>6.561668378145345</v>
      </c>
      <c r="K319" s="40">
        <f t="shared" si="59"/>
        <v>44.37491748277344</v>
      </c>
      <c r="L319" s="40">
        <f t="shared" si="60"/>
        <v>95.16231763884824</v>
      </c>
    </row>
    <row r="320" spans="2:12" ht="15">
      <c r="B320">
        <v>40</v>
      </c>
      <c r="C320" s="40">
        <f t="shared" si="51"/>
        <v>39.60797660391569</v>
      </c>
      <c r="D320" s="40">
        <f t="shared" si="52"/>
        <v>91.8216106880274</v>
      </c>
      <c r="E320" s="40">
        <f t="shared" si="61"/>
        <v>5.51316804708879E-15</v>
      </c>
      <c r="F320" s="40">
        <f t="shared" si="62"/>
        <v>90</v>
      </c>
      <c r="G320" s="40">
        <f t="shared" si="63"/>
        <v>-68.79084761290898</v>
      </c>
      <c r="H320" s="40">
        <f t="shared" si="64"/>
        <v>29.880081738468103</v>
      </c>
      <c r="I320" s="40">
        <f t="shared" si="57"/>
        <v>2.867617506123496</v>
      </c>
      <c r="J320" s="40">
        <f t="shared" si="58"/>
        <v>6.647884613813184</v>
      </c>
      <c r="K320" s="40">
        <f t="shared" si="59"/>
        <v>41.58837543411148</v>
      </c>
      <c r="L320" s="40">
        <f t="shared" si="60"/>
        <v>96.41269122242878</v>
      </c>
    </row>
    <row r="321" spans="2:12" ht="15">
      <c r="B321">
        <v>41</v>
      </c>
      <c r="C321" s="40">
        <f t="shared" si="51"/>
        <v>36.920614731268465</v>
      </c>
      <c r="D321" s="40">
        <f t="shared" si="52"/>
        <v>92.93475242268224</v>
      </c>
      <c r="E321" s="40">
        <f t="shared" si="61"/>
        <v>-3.5333834183161494</v>
      </c>
      <c r="F321" s="40">
        <f t="shared" si="62"/>
        <v>89.93061326166506</v>
      </c>
      <c r="G321" s="40">
        <f t="shared" si="63"/>
        <v>-70.66956915891153</v>
      </c>
      <c r="H321" s="40">
        <f t="shared" si="64"/>
        <v>25.115970912823975</v>
      </c>
      <c r="I321" s="40">
        <f t="shared" si="57"/>
        <v>2.673052506543837</v>
      </c>
      <c r="J321" s="40">
        <f t="shared" si="58"/>
        <v>6.728476075402194</v>
      </c>
      <c r="K321" s="40">
        <f t="shared" si="59"/>
        <v>38.766645467831886</v>
      </c>
      <c r="L321" s="40">
        <f t="shared" si="60"/>
        <v>97.58149004381636</v>
      </c>
    </row>
    <row r="322" spans="2:12" ht="15">
      <c r="B322">
        <v>42</v>
      </c>
      <c r="C322" s="40">
        <f t="shared" si="51"/>
        <v>34.20201433256686</v>
      </c>
      <c r="D322" s="40">
        <f t="shared" si="52"/>
        <v>93.96926207859084</v>
      </c>
      <c r="E322" s="40">
        <f t="shared" si="61"/>
        <v>-7.061318615506039</v>
      </c>
      <c r="F322" s="40">
        <f t="shared" si="62"/>
        <v>89.72256003598152</v>
      </c>
      <c r="G322" s="40">
        <f t="shared" si="63"/>
        <v>-72.21879655108495</v>
      </c>
      <c r="H322" s="40">
        <f t="shared" si="64"/>
        <v>20.234757836776822</v>
      </c>
      <c r="I322" s="40">
        <f t="shared" si="57"/>
        <v>2.4762258376778408</v>
      </c>
      <c r="J322" s="40">
        <f t="shared" si="58"/>
        <v>6.803374574489977</v>
      </c>
      <c r="K322" s="40">
        <f t="shared" si="59"/>
        <v>35.9121150491952</v>
      </c>
      <c r="L322" s="40">
        <f t="shared" si="60"/>
        <v>98.66772518252039</v>
      </c>
    </row>
    <row r="323" spans="2:12" ht="15">
      <c r="B323">
        <v>43</v>
      </c>
      <c r="C323" s="40">
        <f t="shared" si="51"/>
        <v>31.454475615161364</v>
      </c>
      <c r="D323" s="40">
        <f t="shared" si="52"/>
        <v>94.92426435730339</v>
      </c>
      <c r="E323" s="40">
        <f t="shared" si="61"/>
        <v>-10.578365771205382</v>
      </c>
      <c r="F323" s="40">
        <f t="shared" si="62"/>
        <v>89.37616112594337</v>
      </c>
      <c r="G323" s="40">
        <f t="shared" si="63"/>
        <v>-73.43130657617421</v>
      </c>
      <c r="H323" s="40">
        <f t="shared" si="64"/>
        <v>15.259200978947552</v>
      </c>
      <c r="I323" s="40">
        <f t="shared" si="57"/>
        <v>2.277304034537683</v>
      </c>
      <c r="J323" s="40">
        <f t="shared" si="58"/>
        <v>6.872516739468765</v>
      </c>
      <c r="K323" s="40">
        <f t="shared" si="59"/>
        <v>33.02719939591943</v>
      </c>
      <c r="L323" s="40">
        <f t="shared" si="60"/>
        <v>99.67047757516856</v>
      </c>
    </row>
    <row r="324" spans="2:12" ht="15">
      <c r="B324">
        <v>44</v>
      </c>
      <c r="C324" s="40">
        <f t="shared" si="51"/>
        <v>28.68032327110903</v>
      </c>
      <c r="D324" s="40">
        <f t="shared" si="52"/>
        <v>95.79895123154888</v>
      </c>
      <c r="E324" s="40">
        <f t="shared" si="61"/>
        <v>-14.079101853620752</v>
      </c>
      <c r="F324" s="40">
        <f t="shared" si="62"/>
        <v>88.8919506535624</v>
      </c>
      <c r="G324" s="40">
        <f t="shared" si="63"/>
        <v>-74.3014459527248</v>
      </c>
      <c r="H324" s="40">
        <f t="shared" si="64"/>
        <v>10.212498682218532</v>
      </c>
      <c r="I324" s="40">
        <f t="shared" si="57"/>
        <v>2.076455404828294</v>
      </c>
      <c r="J324" s="40">
        <f t="shared" si="58"/>
        <v>6.93584406916414</v>
      </c>
      <c r="K324" s="40">
        <f t="shared" si="59"/>
        <v>30.114339434664483</v>
      </c>
      <c r="L324" s="40">
        <f t="shared" si="60"/>
        <v>100.58889879312633</v>
      </c>
    </row>
    <row r="325" spans="2:12" ht="15">
      <c r="B325">
        <v>45</v>
      </c>
      <c r="C325" s="40">
        <f t="shared" si="51"/>
        <v>25.881904510252074</v>
      </c>
      <c r="D325" s="40">
        <f t="shared" si="52"/>
        <v>96.59258262890683</v>
      </c>
      <c r="E325" s="40">
        <f t="shared" si="61"/>
        <v>-17.55812898145154</v>
      </c>
      <c r="F325" s="40">
        <f t="shared" si="62"/>
        <v>88.27067523629074</v>
      </c>
      <c r="G325" s="40">
        <f t="shared" si="63"/>
        <v>-74.82515768929045</v>
      </c>
      <c r="H325" s="40">
        <f t="shared" si="64"/>
        <v>5.118181002350314</v>
      </c>
      <c r="I325" s="40">
        <f t="shared" si="57"/>
        <v>1.8738498865422502</v>
      </c>
      <c r="J325" s="40">
        <f t="shared" si="58"/>
        <v>6.993302982332855</v>
      </c>
      <c r="K325" s="40">
        <f t="shared" si="59"/>
        <v>27.175999735764677</v>
      </c>
      <c r="L325" s="40">
        <f t="shared" si="60"/>
        <v>101.42221176035217</v>
      </c>
    </row>
    <row r="326" spans="2:12" ht="15">
      <c r="B326">
        <v>46</v>
      </c>
      <c r="C326" s="40">
        <f t="shared" si="51"/>
        <v>23.061587074244024</v>
      </c>
      <c r="D326" s="40">
        <f t="shared" si="52"/>
        <v>97.30448705798239</v>
      </c>
      <c r="E326" s="40">
        <f t="shared" si="61"/>
        <v>-21.01008274703148</v>
      </c>
      <c r="F326" s="40">
        <f t="shared" si="62"/>
        <v>87.5132928357909</v>
      </c>
      <c r="G326" s="40">
        <f t="shared" si="63"/>
        <v>-75</v>
      </c>
      <c r="H326" s="40">
        <f t="shared" si="64"/>
        <v>9.18861341181465E-15</v>
      </c>
      <c r="I326" s="40">
        <f t="shared" si="57"/>
        <v>1.6696589041752674</v>
      </c>
      <c r="J326" s="40">
        <f t="shared" si="58"/>
        <v>7.044844862997925</v>
      </c>
      <c r="K326" s="40">
        <f t="shared" si="59"/>
        <v>24.214666427956224</v>
      </c>
      <c r="L326" s="40">
        <f t="shared" si="60"/>
        <v>102.1697114108815</v>
      </c>
    </row>
    <row r="327" spans="2:12" ht="15">
      <c r="B327">
        <v>47</v>
      </c>
      <c r="C327" s="40">
        <f t="shared" si="51"/>
        <v>20.221757233203792</v>
      </c>
      <c r="D327" s="40">
        <f t="shared" si="52"/>
        <v>97.93406217655514</v>
      </c>
      <c r="E327" s="40">
        <f t="shared" si="61"/>
        <v>-24.429640487856695</v>
      </c>
      <c r="F327" s="40">
        <f t="shared" si="62"/>
        <v>86.62097128082826</v>
      </c>
      <c r="G327" s="40">
        <f t="shared" si="63"/>
        <v>-74.82515768929044</v>
      </c>
      <c r="H327" s="40">
        <f t="shared" si="64"/>
        <v>-5.118181002350329</v>
      </c>
      <c r="I327" s="40">
        <f t="shared" si="57"/>
        <v>1.4640552236839546</v>
      </c>
      <c r="J327" s="40">
        <f t="shared" si="58"/>
        <v>7.090426101582593</v>
      </c>
      <c r="K327" s="40">
        <f t="shared" si="59"/>
        <v>21.23284509486398</v>
      </c>
      <c r="L327" s="40">
        <f t="shared" si="60"/>
        <v>102.83076528538291</v>
      </c>
    </row>
    <row r="328" spans="2:12" ht="15">
      <c r="B328">
        <v>48</v>
      </c>
      <c r="C328" s="40">
        <f t="shared" si="51"/>
        <v>17.36481776669304</v>
      </c>
      <c r="D328" s="40">
        <f t="shared" si="52"/>
        <v>98.4807753012208</v>
      </c>
      <c r="E328" s="40">
        <f t="shared" si="61"/>
        <v>-27.81152949374526</v>
      </c>
      <c r="F328" s="40">
        <f t="shared" si="62"/>
        <v>85.59508646656383</v>
      </c>
      <c r="G328" s="40">
        <f t="shared" si="63"/>
        <v>-74.3014459527248</v>
      </c>
      <c r="H328" s="40">
        <f t="shared" si="64"/>
        <v>-10.212498682218481</v>
      </c>
      <c r="I328" s="40">
        <f t="shared" si="57"/>
        <v>1.2572128063085763</v>
      </c>
      <c r="J328" s="40">
        <f t="shared" si="58"/>
        <v>7.1300081318083866</v>
      </c>
      <c r="K328" s="40">
        <f t="shared" si="59"/>
        <v>18.233058655027694</v>
      </c>
      <c r="L328" s="40">
        <f t="shared" si="60"/>
        <v>103.40481406628184</v>
      </c>
    </row>
    <row r="329" spans="2:12" ht="15">
      <c r="B329">
        <v>49</v>
      </c>
      <c r="C329" s="40">
        <f t="shared" si="51"/>
        <v>14.493185930724692</v>
      </c>
      <c r="D329" s="40">
        <f t="shared" si="52"/>
        <v>98.94416385809444</v>
      </c>
      <c r="E329" s="40">
        <f t="shared" si="61"/>
        <v>-31.15053513697434</v>
      </c>
      <c r="F329" s="40">
        <f t="shared" si="62"/>
        <v>84.43722023302358</v>
      </c>
      <c r="G329" s="40">
        <f t="shared" si="63"/>
        <v>-73.43130657617422</v>
      </c>
      <c r="H329" s="40">
        <f t="shared" si="64"/>
        <v>-15.259200978947502</v>
      </c>
      <c r="I329" s="40">
        <f t="shared" si="57"/>
        <v>1.0493066613844677</v>
      </c>
      <c r="J329" s="40">
        <f t="shared" si="58"/>
        <v>7.163557463326038</v>
      </c>
      <c r="K329" s="40">
        <f t="shared" si="59"/>
        <v>15.217845227260927</v>
      </c>
      <c r="L329" s="40">
        <f t="shared" si="60"/>
        <v>103.89137205099917</v>
      </c>
    </row>
    <row r="330" spans="2:12" ht="15">
      <c r="B330">
        <v>50</v>
      </c>
      <c r="C330" s="40">
        <f t="shared" si="51"/>
        <v>11.60929141252303</v>
      </c>
      <c r="D330" s="40">
        <f t="shared" si="52"/>
        <v>99.32383577419431</v>
      </c>
      <c r="E330" s="40">
        <f t="shared" si="61"/>
        <v>-34.441508912858076</v>
      </c>
      <c r="F330" s="40">
        <f t="shared" si="62"/>
        <v>83.1491579260158</v>
      </c>
      <c r="G330" s="40">
        <f t="shared" si="63"/>
        <v>-72.21879655108495</v>
      </c>
      <c r="H330" s="40">
        <f t="shared" si="64"/>
        <v>-20.234757836776833</v>
      </c>
      <c r="I330" s="40">
        <f t="shared" si="57"/>
        <v>0.8405126982666674</v>
      </c>
      <c r="J330" s="40">
        <f t="shared" si="58"/>
        <v>7.191045710051668</v>
      </c>
      <c r="K330" s="40">
        <f t="shared" si="59"/>
        <v>12.189755983149182</v>
      </c>
      <c r="L330" s="40">
        <f t="shared" si="60"/>
        <v>104.29002756290402</v>
      </c>
    </row>
    <row r="331" spans="2:12" ht="15">
      <c r="B331">
        <v>51</v>
      </c>
      <c r="C331" s="40">
        <f t="shared" si="51"/>
        <v>8.715574274765835</v>
      </c>
      <c r="D331" s="40">
        <f t="shared" si="52"/>
        <v>99.61946980917456</v>
      </c>
      <c r="E331" s="40">
        <f t="shared" si="61"/>
        <v>-37.6793763783685</v>
      </c>
      <c r="F331" s="40">
        <f t="shared" si="62"/>
        <v>81.73288564425734</v>
      </c>
      <c r="G331" s="40">
        <f t="shared" si="63"/>
        <v>-70.66956915891154</v>
      </c>
      <c r="H331" s="40">
        <f t="shared" si="64"/>
        <v>-25.115970912823958</v>
      </c>
      <c r="I331" s="40">
        <f t="shared" si="57"/>
        <v>0.6310075774930466</v>
      </c>
      <c r="J331" s="40">
        <f t="shared" si="58"/>
        <v>7.212449614184238</v>
      </c>
      <c r="K331" s="40">
        <f t="shared" si="59"/>
        <v>9.151352988504128</v>
      </c>
      <c r="L331" s="40">
        <f t="shared" si="60"/>
        <v>104.60044329963328</v>
      </c>
    </row>
    <row r="332" spans="2:12" ht="15">
      <c r="B332">
        <v>52</v>
      </c>
      <c r="C332" s="40">
        <f t="shared" si="51"/>
        <v>5.814482891047568</v>
      </c>
      <c r="D332" s="40">
        <f t="shared" si="52"/>
        <v>99.83081582712681</v>
      </c>
      <c r="E332" s="40">
        <f t="shared" si="61"/>
        <v>-40.8591449765592</v>
      </c>
      <c r="F332" s="40">
        <f t="shared" si="62"/>
        <v>80.19058717695312</v>
      </c>
      <c r="G332" s="40">
        <f t="shared" si="63"/>
        <v>-68.79084761290898</v>
      </c>
      <c r="H332" s="40">
        <f t="shared" si="64"/>
        <v>-29.880081738468117</v>
      </c>
      <c r="I332" s="40">
        <f t="shared" si="57"/>
        <v>0.4209685613118439</v>
      </c>
      <c r="J332" s="40">
        <f t="shared" si="58"/>
        <v>7.227751065883981</v>
      </c>
      <c r="K332" s="40">
        <f t="shared" si="59"/>
        <v>6.105207035599946</v>
      </c>
      <c r="L332" s="40">
        <f t="shared" si="60"/>
        <v>104.82235661848316</v>
      </c>
    </row>
    <row r="333" spans="2:12" ht="15">
      <c r="B333">
        <v>53</v>
      </c>
      <c r="C333" s="40">
        <f t="shared" si="51"/>
        <v>2.908471874311136</v>
      </c>
      <c r="D333" s="40">
        <f t="shared" si="52"/>
        <v>99.95769500822006</v>
      </c>
      <c r="E333" s="40">
        <f t="shared" si="61"/>
        <v>-43.975911734725955</v>
      </c>
      <c r="F333" s="40">
        <f t="shared" si="62"/>
        <v>78.52464063655174</v>
      </c>
      <c r="G333" s="40">
        <f t="shared" si="63"/>
        <v>-66.59139138017815</v>
      </c>
      <c r="H333" s="40">
        <f t="shared" si="64"/>
        <v>-34.5048778298364</v>
      </c>
      <c r="I333" s="40">
        <f t="shared" si="57"/>
        <v>0.21057336370012625</v>
      </c>
      <c r="J333" s="40">
        <f t="shared" si="58"/>
        <v>7.236937118595132</v>
      </c>
      <c r="K333" s="40">
        <f t="shared" si="59"/>
        <v>3.0538954680266928</v>
      </c>
      <c r="L333" s="40">
        <f t="shared" si="60"/>
        <v>104.95557975863106</v>
      </c>
    </row>
    <row r="334" spans="2:12" ht="15">
      <c r="B334">
        <v>54</v>
      </c>
      <c r="C334" s="40">
        <f t="shared" si="51"/>
        <v>6.1257422745431E-15</v>
      </c>
      <c r="D334" s="40">
        <f t="shared" si="52"/>
        <v>100</v>
      </c>
      <c r="E334" s="40">
        <f t="shared" si="61"/>
        <v>-47.02487082443539</v>
      </c>
      <c r="F334" s="40">
        <f t="shared" si="62"/>
        <v>76.73761479186831</v>
      </c>
      <c r="G334" s="40">
        <f t="shared" si="63"/>
        <v>-64.08145534098666</v>
      </c>
      <c r="H334" s="40">
        <f t="shared" si="64"/>
        <v>-38.96879625265749</v>
      </c>
      <c r="I334" s="40">
        <f t="shared" si="57"/>
        <v>4.4350374067692043E-16</v>
      </c>
      <c r="J334" s="40">
        <f t="shared" si="58"/>
        <v>7.24</v>
      </c>
      <c r="K334" s="40">
        <f t="shared" si="59"/>
        <v>6.432029388270255E-15</v>
      </c>
      <c r="L334" s="40">
        <f t="shared" si="60"/>
        <v>105</v>
      </c>
    </row>
    <row r="335" spans="2:12" ht="15">
      <c r="B335">
        <v>55</v>
      </c>
      <c r="C335" s="40">
        <f t="shared" si="51"/>
        <v>-2.908471874311146</v>
      </c>
      <c r="D335" s="40">
        <f t="shared" si="52"/>
        <v>99.95769500822006</v>
      </c>
      <c r="E335" s="40">
        <f t="shared" si="61"/>
        <v>-50.00132097176421</v>
      </c>
      <c r="F335" s="40">
        <f t="shared" si="62"/>
        <v>74.83226510722906</v>
      </c>
      <c r="G335" s="40">
        <f t="shared" si="63"/>
        <v>-61.27274197578314</v>
      </c>
      <c r="H335" s="40">
        <f t="shared" si="64"/>
        <v>-43.251024158615046</v>
      </c>
      <c r="I335" s="40">
        <f t="shared" si="57"/>
        <v>-0.21057336370012697</v>
      </c>
      <c r="J335" s="40">
        <f t="shared" si="58"/>
        <v>7.236937118595132</v>
      </c>
      <c r="K335" s="40">
        <f t="shared" si="59"/>
        <v>-3.0538954680267034</v>
      </c>
      <c r="L335" s="40">
        <f t="shared" si="60"/>
        <v>104.95557975863106</v>
      </c>
    </row>
    <row r="336" spans="2:12" ht="15">
      <c r="B336">
        <v>56</v>
      </c>
      <c r="C336" s="40">
        <f t="shared" si="51"/>
        <v>-5.814482891047577</v>
      </c>
      <c r="D336" s="40">
        <f t="shared" si="52"/>
        <v>99.83081582712681</v>
      </c>
      <c r="E336" s="40">
        <f t="shared" si="61"/>
        <v>-52.900672706322574</v>
      </c>
      <c r="F336" s="40">
        <f t="shared" si="62"/>
        <v>72.81152949374527</v>
      </c>
      <c r="G336" s="40">
        <f t="shared" si="63"/>
        <v>-58.178346802831484</v>
      </c>
      <c r="H336" s="40">
        <f t="shared" si="64"/>
        <v>-47.331595824453956</v>
      </c>
      <c r="I336" s="40">
        <f t="shared" si="57"/>
        <v>-0.4209685613118446</v>
      </c>
      <c r="J336" s="40">
        <f t="shared" si="58"/>
        <v>7.227751065883981</v>
      </c>
      <c r="K336" s="40">
        <f t="shared" si="59"/>
        <v>-6.105207035599956</v>
      </c>
      <c r="L336" s="40">
        <f t="shared" si="60"/>
        <v>104.82235661848316</v>
      </c>
    </row>
    <row r="337" spans="2:12" ht="15">
      <c r="B337">
        <v>57</v>
      </c>
      <c r="C337" s="40">
        <f t="shared" si="51"/>
        <v>-8.715574274765801</v>
      </c>
      <c r="D337" s="40">
        <f t="shared" si="52"/>
        <v>99.61946980917456</v>
      </c>
      <c r="E337" s="40">
        <f t="shared" si="61"/>
        <v>-55.71845543788504</v>
      </c>
      <c r="F337" s="40">
        <f t="shared" si="62"/>
        <v>70.67852377926707</v>
      </c>
      <c r="G337" s="40">
        <f t="shared" si="63"/>
        <v>-54.81269732085932</v>
      </c>
      <c r="H337" s="40">
        <f t="shared" si="64"/>
        <v>-51.19148574139904</v>
      </c>
      <c r="I337" s="40">
        <f t="shared" si="57"/>
        <v>-0.631007577493044</v>
      </c>
      <c r="J337" s="40">
        <f t="shared" si="58"/>
        <v>7.212449614184238</v>
      </c>
      <c r="K337" s="40">
        <f t="shared" si="59"/>
        <v>-9.151352988504092</v>
      </c>
      <c r="L337" s="40">
        <f t="shared" si="60"/>
        <v>104.60044329963328</v>
      </c>
    </row>
    <row r="338" spans="2:12" ht="15">
      <c r="B338">
        <v>58</v>
      </c>
      <c r="C338" s="40">
        <f t="shared" si="51"/>
        <v>-11.609291412523017</v>
      </c>
      <c r="D338" s="40">
        <f t="shared" si="52"/>
        <v>99.32383577419431</v>
      </c>
      <c r="E338" s="40">
        <f t="shared" si="61"/>
        <v>-58.45032434971652</v>
      </c>
      <c r="F338" s="40">
        <f t="shared" si="62"/>
        <v>68.43653690400279</v>
      </c>
      <c r="G338" s="40">
        <f t="shared" si="63"/>
        <v>-51.191485741399056</v>
      </c>
      <c r="H338" s="40">
        <f t="shared" si="64"/>
        <v>-54.8126973208593</v>
      </c>
      <c r="I338" s="40">
        <f t="shared" si="57"/>
        <v>-0.8405126982666665</v>
      </c>
      <c r="J338" s="40">
        <f t="shared" si="58"/>
        <v>7.191045710051668</v>
      </c>
      <c r="K338" s="40">
        <f t="shared" si="59"/>
        <v>-12.189755983149169</v>
      </c>
      <c r="L338" s="40">
        <f t="shared" si="60"/>
        <v>104.29002756290402</v>
      </c>
    </row>
    <row r="339" spans="2:12" ht="15">
      <c r="B339">
        <v>59</v>
      </c>
      <c r="C339" s="40">
        <f t="shared" si="51"/>
        <v>-14.493185930724659</v>
      </c>
      <c r="D339" s="40">
        <f t="shared" si="52"/>
        <v>98.94416385809446</v>
      </c>
      <c r="E339" s="40">
        <f t="shared" si="61"/>
        <v>-61.092067097964744</v>
      </c>
      <c r="F339" s="40">
        <f t="shared" si="62"/>
        <v>66.08902584921172</v>
      </c>
      <c r="G339" s="40">
        <f t="shared" si="63"/>
        <v>-47.331595824453984</v>
      </c>
      <c r="H339" s="40">
        <f t="shared" si="64"/>
        <v>-58.17834680283147</v>
      </c>
      <c r="I339" s="40">
        <f t="shared" si="57"/>
        <v>-1.0493066613844653</v>
      </c>
      <c r="J339" s="40">
        <f t="shared" si="58"/>
        <v>7.163557463326039</v>
      </c>
      <c r="K339" s="40">
        <f t="shared" si="59"/>
        <v>-15.217845227260892</v>
      </c>
      <c r="L339" s="40">
        <f t="shared" si="60"/>
        <v>103.89137205099918</v>
      </c>
    </row>
    <row r="340" spans="2:12" ht="15">
      <c r="B340">
        <v>60</v>
      </c>
      <c r="C340" s="40">
        <f t="shared" si="51"/>
        <v>-17.364817766693008</v>
      </c>
      <c r="D340" s="40">
        <f t="shared" si="52"/>
        <v>98.48077530122082</v>
      </c>
      <c r="E340" s="40">
        <f t="shared" si="61"/>
        <v>-63.63961030678927</v>
      </c>
      <c r="F340" s="40">
        <f t="shared" si="62"/>
        <v>63.63961030678928</v>
      </c>
      <c r="G340" s="40">
        <f t="shared" si="63"/>
        <v>-43.25102415861504</v>
      </c>
      <c r="H340" s="40">
        <f t="shared" si="64"/>
        <v>-61.27274197578315</v>
      </c>
      <c r="I340" s="40">
        <f t="shared" si="57"/>
        <v>-1.257212806308574</v>
      </c>
      <c r="J340" s="40">
        <f t="shared" si="58"/>
        <v>7.130008131808387</v>
      </c>
      <c r="K340" s="40">
        <f t="shared" si="59"/>
        <v>-18.23305865502766</v>
      </c>
      <c r="L340" s="40">
        <f t="shared" si="60"/>
        <v>103.40481406628186</v>
      </c>
    </row>
    <row r="341" spans="2:12" ht="15">
      <c r="B341">
        <v>61</v>
      </c>
      <c r="C341" s="40">
        <f t="shared" si="51"/>
        <v>-20.2217572332038</v>
      </c>
      <c r="D341" s="40">
        <f t="shared" si="52"/>
        <v>97.93406217655514</v>
      </c>
      <c r="E341" s="40">
        <f t="shared" si="61"/>
        <v>-66.08902584921171</v>
      </c>
      <c r="F341" s="40">
        <f t="shared" si="62"/>
        <v>61.09206709796475</v>
      </c>
      <c r="G341" s="40">
        <f t="shared" si="63"/>
        <v>-38.96879625265752</v>
      </c>
      <c r="H341" s="40">
        <f t="shared" si="64"/>
        <v>-64.08145534098664</v>
      </c>
      <c r="I341" s="40">
        <f t="shared" si="57"/>
        <v>-1.464055223683955</v>
      </c>
      <c r="J341" s="40">
        <f t="shared" si="58"/>
        <v>7.090426101582593</v>
      </c>
      <c r="K341" s="40">
        <f t="shared" si="59"/>
        <v>-21.23284509486399</v>
      </c>
      <c r="L341" s="40">
        <f t="shared" si="60"/>
        <v>102.83076528538291</v>
      </c>
    </row>
    <row r="342" spans="2:12" ht="15">
      <c r="B342">
        <v>62</v>
      </c>
      <c r="C342" s="40">
        <f t="shared" si="51"/>
        <v>-23.061587074244013</v>
      </c>
      <c r="D342" s="40">
        <f t="shared" si="52"/>
        <v>97.30448705798239</v>
      </c>
      <c r="E342" s="40">
        <f t="shared" si="61"/>
        <v>-68.43653690400278</v>
      </c>
      <c r="F342" s="40">
        <f t="shared" si="62"/>
        <v>58.45032434971654</v>
      </c>
      <c r="G342" s="40">
        <f t="shared" si="63"/>
        <v>-34.50487782983645</v>
      </c>
      <c r="H342" s="40">
        <f t="shared" si="64"/>
        <v>-66.59139138017812</v>
      </c>
      <c r="I342" s="40">
        <f t="shared" si="57"/>
        <v>-1.6696589041752667</v>
      </c>
      <c r="J342" s="40">
        <f t="shared" si="58"/>
        <v>7.044844862997925</v>
      </c>
      <c r="K342" s="40">
        <f t="shared" si="59"/>
        <v>-24.214666427956214</v>
      </c>
      <c r="L342" s="40">
        <f t="shared" si="60"/>
        <v>102.1697114108815</v>
      </c>
    </row>
    <row r="343" spans="2:12" ht="15">
      <c r="B343">
        <v>63</v>
      </c>
      <c r="C343" s="40">
        <f t="shared" si="51"/>
        <v>-25.881904510252085</v>
      </c>
      <c r="D343" s="40">
        <f t="shared" si="52"/>
        <v>96.59258262890683</v>
      </c>
      <c r="E343" s="40">
        <f t="shared" si="61"/>
        <v>-70.67852377926705</v>
      </c>
      <c r="F343" s="40">
        <f t="shared" si="62"/>
        <v>55.71845543788505</v>
      </c>
      <c r="G343" s="40">
        <f t="shared" si="63"/>
        <v>-29.88008173846808</v>
      </c>
      <c r="H343" s="40">
        <f t="shared" si="64"/>
        <v>-68.79084761290899</v>
      </c>
      <c r="I343" s="40">
        <f t="shared" si="57"/>
        <v>-1.873849886542251</v>
      </c>
      <c r="J343" s="40">
        <f t="shared" si="58"/>
        <v>6.993302982332855</v>
      </c>
      <c r="K343" s="40">
        <f t="shared" si="59"/>
        <v>-27.17599973576469</v>
      </c>
      <c r="L343" s="40">
        <f t="shared" si="60"/>
        <v>101.42221176035217</v>
      </c>
    </row>
    <row r="344" spans="2:12" ht="15">
      <c r="B344">
        <v>64</v>
      </c>
      <c r="C344" s="40">
        <f t="shared" si="51"/>
        <v>-28.68032327110902</v>
      </c>
      <c r="D344" s="40">
        <f t="shared" si="52"/>
        <v>95.79895123154888</v>
      </c>
      <c r="E344" s="40">
        <f t="shared" si="61"/>
        <v>-72.81152949374525</v>
      </c>
      <c r="F344" s="40">
        <f t="shared" si="62"/>
        <v>52.900672706322595</v>
      </c>
      <c r="G344" s="40">
        <f t="shared" si="63"/>
        <v>-25.11597091282398</v>
      </c>
      <c r="H344" s="40">
        <f t="shared" si="64"/>
        <v>-70.66956915891153</v>
      </c>
      <c r="I344" s="40">
        <f t="shared" si="57"/>
        <v>-2.0764554048282933</v>
      </c>
      <c r="J344" s="40">
        <f t="shared" si="58"/>
        <v>6.93584406916414</v>
      </c>
      <c r="K344" s="40">
        <f t="shared" si="59"/>
        <v>-30.114339434664473</v>
      </c>
      <c r="L344" s="40">
        <f t="shared" si="60"/>
        <v>100.58889879312633</v>
      </c>
    </row>
    <row r="345" spans="2:12" ht="15">
      <c r="B345">
        <v>65</v>
      </c>
      <c r="C345" s="40">
        <f aca="true" t="shared" si="65" ref="C345:C408">$C$92*COS(B345*2*PI()/216)</f>
        <v>-31.454475615161353</v>
      </c>
      <c r="D345" s="40">
        <f aca="true" t="shared" si="66" ref="D345:D408">$C$92*SIN(B345*2*PI()/216)</f>
        <v>94.9242643573034</v>
      </c>
      <c r="E345" s="40">
        <f aca="true" t="shared" si="67" ref="E345:E376">$E$279*COS(B345*2*PI()/160)</f>
        <v>-74.83226510722905</v>
      </c>
      <c r="F345" s="40">
        <f aca="true" t="shared" si="68" ref="F345:F376">$E$279*SIN(B345*2*PI()/160)</f>
        <v>50.00132097176422</v>
      </c>
      <c r="G345" s="40">
        <f aca="true" t="shared" si="69" ref="G345:G372">$G$279*COS(B345*2*PI()/92)</f>
        <v>-20.234757836776826</v>
      </c>
      <c r="H345" s="40">
        <f aca="true" t="shared" si="70" ref="H345:H372">$G$92*SIN(B345*2*PI()/92)</f>
        <v>-72.21879655108495</v>
      </c>
      <c r="I345" s="40">
        <f aca="true" t="shared" si="71" ref="I345:I408">$I$279*COS(B345*2*PI()/216)</f>
        <v>-2.277304034537682</v>
      </c>
      <c r="J345" s="40">
        <f aca="true" t="shared" si="72" ref="J345:J408">$I$279*SIN(B345*2*PI()/216)</f>
        <v>6.872516739468766</v>
      </c>
      <c r="K345" s="40">
        <f aca="true" t="shared" si="73" ref="K345:K408">$K$279*COS(B345*2*PI()/216)</f>
        <v>-33.027199395919425</v>
      </c>
      <c r="L345" s="40">
        <f aca="true" t="shared" si="74" ref="L345:L408">$K$279*SIN(B345*2*PI()/216)</f>
        <v>99.67047757516858</v>
      </c>
    </row>
    <row r="346" spans="2:12" ht="15">
      <c r="B346">
        <v>66</v>
      </c>
      <c r="C346" s="40">
        <f t="shared" si="65"/>
        <v>-34.20201433256687</v>
      </c>
      <c r="D346" s="40">
        <f t="shared" si="66"/>
        <v>93.96926207859084</v>
      </c>
      <c r="E346" s="40">
        <f t="shared" si="67"/>
        <v>-76.7376147918683</v>
      </c>
      <c r="F346" s="40">
        <f t="shared" si="68"/>
        <v>47.0248708244354</v>
      </c>
      <c r="G346" s="40">
        <f t="shared" si="69"/>
        <v>-15.259200978947526</v>
      </c>
      <c r="H346" s="40">
        <f t="shared" si="70"/>
        <v>-73.43130657617422</v>
      </c>
      <c r="I346" s="40">
        <f t="shared" si="71"/>
        <v>-2.4762258376778417</v>
      </c>
      <c r="J346" s="40">
        <f t="shared" si="72"/>
        <v>6.803374574489977</v>
      </c>
      <c r="K346" s="40">
        <f t="shared" si="73"/>
        <v>-35.912115049195215</v>
      </c>
      <c r="L346" s="40">
        <f t="shared" si="74"/>
        <v>98.66772518252039</v>
      </c>
    </row>
    <row r="347" spans="2:12" ht="15">
      <c r="B347">
        <v>67</v>
      </c>
      <c r="C347" s="40">
        <f t="shared" si="65"/>
        <v>-36.92061473126843</v>
      </c>
      <c r="D347" s="40">
        <f t="shared" si="66"/>
        <v>92.93475242268225</v>
      </c>
      <c r="E347" s="40">
        <f t="shared" si="67"/>
        <v>-78.52464063655172</v>
      </c>
      <c r="F347" s="40">
        <f t="shared" si="68"/>
        <v>43.97591173472597</v>
      </c>
      <c r="G347" s="40">
        <f t="shared" si="69"/>
        <v>-10.212498682218536</v>
      </c>
      <c r="H347" s="40">
        <f t="shared" si="70"/>
        <v>-74.3014459527248</v>
      </c>
      <c r="I347" s="40">
        <f t="shared" si="71"/>
        <v>-2.6730525065438346</v>
      </c>
      <c r="J347" s="40">
        <f t="shared" si="72"/>
        <v>6.728476075402195</v>
      </c>
      <c r="K347" s="40">
        <f t="shared" si="73"/>
        <v>-38.76664546783185</v>
      </c>
      <c r="L347" s="40">
        <f t="shared" si="74"/>
        <v>97.58149004381637</v>
      </c>
    </row>
    <row r="348" spans="2:12" ht="15">
      <c r="B348">
        <v>68</v>
      </c>
      <c r="C348" s="40">
        <f t="shared" si="65"/>
        <v>-39.60797660391568</v>
      </c>
      <c r="D348" s="40">
        <f t="shared" si="66"/>
        <v>91.8216106880274</v>
      </c>
      <c r="E348" s="40">
        <f t="shared" si="67"/>
        <v>-80.1905871769531</v>
      </c>
      <c r="F348" s="40">
        <f t="shared" si="68"/>
        <v>40.859144976559215</v>
      </c>
      <c r="G348" s="40">
        <f t="shared" si="69"/>
        <v>-5.118181002350284</v>
      </c>
      <c r="H348" s="40">
        <f t="shared" si="70"/>
        <v>-74.82515768929045</v>
      </c>
      <c r="I348" s="40">
        <f t="shared" si="71"/>
        <v>-2.867617506123495</v>
      </c>
      <c r="J348" s="40">
        <f t="shared" si="72"/>
        <v>6.647884613813184</v>
      </c>
      <c r="K348" s="40">
        <f t="shared" si="73"/>
        <v>-41.58837543411146</v>
      </c>
      <c r="L348" s="40">
        <f t="shared" si="74"/>
        <v>96.41269122242878</v>
      </c>
    </row>
    <row r="349" spans="2:12" ht="15">
      <c r="B349">
        <v>69</v>
      </c>
      <c r="C349" s="40">
        <f t="shared" si="65"/>
        <v>-42.26182617406993</v>
      </c>
      <c r="D349" s="40">
        <f t="shared" si="66"/>
        <v>90.630778703665</v>
      </c>
      <c r="E349" s="40">
        <f t="shared" si="67"/>
        <v>-81.73288564425732</v>
      </c>
      <c r="F349" s="40">
        <f t="shared" si="68"/>
        <v>37.67937637836852</v>
      </c>
      <c r="G349" s="40">
        <f t="shared" si="69"/>
        <v>-1.3782920117721975E-14</v>
      </c>
      <c r="H349" s="40">
        <f t="shared" si="70"/>
        <v>-75</v>
      </c>
      <c r="I349" s="40">
        <f t="shared" si="71"/>
        <v>-3.0597562150026634</v>
      </c>
      <c r="J349" s="40">
        <f t="shared" si="72"/>
        <v>6.561668378145346</v>
      </c>
      <c r="K349" s="40">
        <f t="shared" si="73"/>
        <v>-44.37491748277343</v>
      </c>
      <c r="L349" s="40">
        <f t="shared" si="74"/>
        <v>95.16231763884825</v>
      </c>
    </row>
    <row r="350" spans="2:12" ht="15">
      <c r="B350">
        <v>70</v>
      </c>
      <c r="C350" s="40">
        <f t="shared" si="65"/>
        <v>-44.87991802004622</v>
      </c>
      <c r="D350" s="40">
        <f t="shared" si="66"/>
        <v>89.36326403234122</v>
      </c>
      <c r="E350" s="40">
        <f t="shared" si="67"/>
        <v>-83.1491579260158</v>
      </c>
      <c r="F350" s="40">
        <f t="shared" si="68"/>
        <v>34.44150891285809</v>
      </c>
      <c r="G350" s="40">
        <f t="shared" si="69"/>
        <v>5.118181002350323</v>
      </c>
      <c r="H350" s="40">
        <f t="shared" si="70"/>
        <v>-74.82515768929044</v>
      </c>
      <c r="I350" s="40">
        <f t="shared" si="71"/>
        <v>-3.2493060646513463</v>
      </c>
      <c r="J350" s="40">
        <f t="shared" si="72"/>
        <v>6.469900315941505</v>
      </c>
      <c r="K350" s="40">
        <f t="shared" si="73"/>
        <v>-47.123913921048526</v>
      </c>
      <c r="L350" s="40">
        <f t="shared" si="74"/>
        <v>93.8314272339583</v>
      </c>
    </row>
    <row r="351" spans="2:12" ht="15">
      <c r="B351">
        <v>71</v>
      </c>
      <c r="C351" s="40">
        <f t="shared" si="65"/>
        <v>-47.460036974764044</v>
      </c>
      <c r="D351" s="40">
        <f t="shared" si="66"/>
        <v>88.02013911801112</v>
      </c>
      <c r="E351" s="40">
        <f t="shared" si="67"/>
        <v>-84.43722023302358</v>
      </c>
      <c r="F351" s="40">
        <f t="shared" si="68"/>
        <v>31.150535136974355</v>
      </c>
      <c r="G351" s="40">
        <f t="shared" si="69"/>
        <v>10.21249868221851</v>
      </c>
      <c r="H351" s="40">
        <f t="shared" si="70"/>
        <v>-74.3014459527248</v>
      </c>
      <c r="I351" s="40">
        <f t="shared" si="71"/>
        <v>-3.436106676972917</v>
      </c>
      <c r="J351" s="40">
        <f t="shared" si="72"/>
        <v>6.372658072144005</v>
      </c>
      <c r="K351" s="40">
        <f t="shared" si="73"/>
        <v>-49.83303882350225</v>
      </c>
      <c r="L351" s="40">
        <f t="shared" si="74"/>
        <v>92.42114607391167</v>
      </c>
    </row>
    <row r="352" spans="2:12" ht="15">
      <c r="B352">
        <v>72</v>
      </c>
      <c r="C352" s="40">
        <f t="shared" si="65"/>
        <v>-49.99999999999998</v>
      </c>
      <c r="D352" s="40">
        <f t="shared" si="66"/>
        <v>86.60254037844388</v>
      </c>
      <c r="E352" s="40">
        <f t="shared" si="67"/>
        <v>-85.59508646656381</v>
      </c>
      <c r="F352" s="40">
        <f t="shared" si="68"/>
        <v>27.811529493745276</v>
      </c>
      <c r="G352" s="40">
        <f t="shared" si="69"/>
        <v>15.259200978947497</v>
      </c>
      <c r="H352" s="40">
        <f t="shared" si="70"/>
        <v>-73.43130657617422</v>
      </c>
      <c r="I352" s="40">
        <f t="shared" si="71"/>
        <v>-3.6199999999999983</v>
      </c>
      <c r="J352" s="40">
        <f t="shared" si="72"/>
        <v>6.270023923399337</v>
      </c>
      <c r="K352" s="40">
        <f t="shared" si="73"/>
        <v>-52.49999999999998</v>
      </c>
      <c r="L352" s="40">
        <f t="shared" si="74"/>
        <v>90.93266739736606</v>
      </c>
    </row>
    <row r="353" spans="2:12" ht="15">
      <c r="B353">
        <v>73</v>
      </c>
      <c r="C353" s="40">
        <f t="shared" si="65"/>
        <v>-52.497658033456005</v>
      </c>
      <c r="D353" s="40">
        <f t="shared" si="66"/>
        <v>85.11166724369997</v>
      </c>
      <c r="E353" s="40">
        <f t="shared" si="67"/>
        <v>-86.62097128082824</v>
      </c>
      <c r="F353" s="40">
        <f t="shared" si="68"/>
        <v>24.429640487856712</v>
      </c>
      <c r="G353" s="40">
        <f t="shared" si="69"/>
        <v>20.2347578367768</v>
      </c>
      <c r="H353" s="40">
        <f t="shared" si="70"/>
        <v>-72.21879655108495</v>
      </c>
      <c r="I353" s="40">
        <f t="shared" si="71"/>
        <v>-3.800830441622215</v>
      </c>
      <c r="J353" s="40">
        <f t="shared" si="72"/>
        <v>6.162084708443878</v>
      </c>
      <c r="K353" s="40">
        <f t="shared" si="73"/>
        <v>-55.12254093512881</v>
      </c>
      <c r="L353" s="40">
        <f t="shared" si="74"/>
        <v>89.36725060588498</v>
      </c>
    </row>
    <row r="354" spans="2:12" ht="15">
      <c r="B354">
        <v>74</v>
      </c>
      <c r="C354" s="40">
        <f t="shared" si="65"/>
        <v>-54.9508978070806</v>
      </c>
      <c r="D354" s="40">
        <f t="shared" si="66"/>
        <v>83.54878114129363</v>
      </c>
      <c r="E354" s="40">
        <f t="shared" si="67"/>
        <v>-87.51329283579089</v>
      </c>
      <c r="F354" s="40">
        <f t="shared" si="68"/>
        <v>21.010082747031497</v>
      </c>
      <c r="G354" s="40">
        <f t="shared" si="69"/>
        <v>25.115970912823954</v>
      </c>
      <c r="H354" s="40">
        <f t="shared" si="70"/>
        <v>-70.66956915891154</v>
      </c>
      <c r="I354" s="40">
        <f t="shared" si="71"/>
        <v>-3.9784450012326356</v>
      </c>
      <c r="J354" s="40">
        <f t="shared" si="72"/>
        <v>6.04893175462966</v>
      </c>
      <c r="K354" s="40">
        <f t="shared" si="73"/>
        <v>-57.69844269743463</v>
      </c>
      <c r="L354" s="40">
        <f t="shared" si="74"/>
        <v>87.72622019835832</v>
      </c>
    </row>
    <row r="355" spans="2:12" ht="15">
      <c r="B355">
        <v>75</v>
      </c>
      <c r="C355" s="40">
        <f t="shared" si="65"/>
        <v>-57.35764363510458</v>
      </c>
      <c r="D355" s="40">
        <f t="shared" si="66"/>
        <v>81.9152044288992</v>
      </c>
      <c r="E355" s="40">
        <f t="shared" si="67"/>
        <v>-88.27067523629074</v>
      </c>
      <c r="F355" s="40">
        <f t="shared" si="68"/>
        <v>17.558128981451574</v>
      </c>
      <c r="G355" s="40">
        <f t="shared" si="69"/>
        <v>29.880081738468114</v>
      </c>
      <c r="H355" s="40">
        <f t="shared" si="70"/>
        <v>-68.79084761290898</v>
      </c>
      <c r="I355" s="40">
        <f t="shared" si="71"/>
        <v>-4.1526933991815715</v>
      </c>
      <c r="J355" s="40">
        <f t="shared" si="72"/>
        <v>5.930660800652302</v>
      </c>
      <c r="K355" s="40">
        <f t="shared" si="73"/>
        <v>-60.225525816859815</v>
      </c>
      <c r="L355" s="40">
        <f t="shared" si="74"/>
        <v>86.01096465034416</v>
      </c>
    </row>
    <row r="356" spans="2:12" ht="15">
      <c r="B356">
        <v>76</v>
      </c>
      <c r="C356" s="40">
        <f t="shared" si="65"/>
        <v>-59.7158591702786</v>
      </c>
      <c r="D356" s="40">
        <f t="shared" si="66"/>
        <v>80.2123192755044</v>
      </c>
      <c r="E356" s="40">
        <f t="shared" si="67"/>
        <v>-88.89195065356239</v>
      </c>
      <c r="F356" s="40">
        <f t="shared" si="68"/>
        <v>14.079101853620788</v>
      </c>
      <c r="G356" s="40">
        <f t="shared" si="69"/>
        <v>34.50487782983637</v>
      </c>
      <c r="H356" s="40">
        <f t="shared" si="70"/>
        <v>-66.59139138017817</v>
      </c>
      <c r="I356" s="40">
        <f t="shared" si="71"/>
        <v>-4.32342820392817</v>
      </c>
      <c r="J356" s="40">
        <f t="shared" si="72"/>
        <v>5.807371915546518</v>
      </c>
      <c r="K356" s="40">
        <f t="shared" si="73"/>
        <v>-62.701652128792524</v>
      </c>
      <c r="L356" s="40">
        <f t="shared" si="74"/>
        <v>84.22293523927962</v>
      </c>
    </row>
    <row r="357" spans="2:12" ht="15">
      <c r="B357">
        <v>77</v>
      </c>
      <c r="C357" s="40">
        <f t="shared" si="65"/>
        <v>-62.023549126826</v>
      </c>
      <c r="D357" s="40">
        <f t="shared" si="66"/>
        <v>78.44156649195759</v>
      </c>
      <c r="E357" s="40">
        <f t="shared" si="67"/>
        <v>-89.37616112594337</v>
      </c>
      <c r="F357" s="40">
        <f t="shared" si="68"/>
        <v>10.578365771205378</v>
      </c>
      <c r="G357" s="40">
        <f t="shared" si="69"/>
        <v>38.96879625265749</v>
      </c>
      <c r="H357" s="40">
        <f t="shared" si="70"/>
        <v>-64.08145534098666</v>
      </c>
      <c r="I357" s="40">
        <f t="shared" si="71"/>
        <v>-4.490504956782202</v>
      </c>
      <c r="J357" s="40">
        <f t="shared" si="72"/>
        <v>5.679169414017729</v>
      </c>
      <c r="K357" s="40">
        <f t="shared" si="73"/>
        <v>-65.12472658316729</v>
      </c>
      <c r="L357" s="40">
        <f t="shared" si="74"/>
        <v>82.36364481655546</v>
      </c>
    </row>
    <row r="358" spans="2:12" ht="15">
      <c r="B358">
        <v>78</v>
      </c>
      <c r="C358" s="40">
        <f t="shared" si="65"/>
        <v>-64.27876096865394</v>
      </c>
      <c r="D358" s="40">
        <f t="shared" si="66"/>
        <v>76.60444431189781</v>
      </c>
      <c r="E358" s="40">
        <f t="shared" si="67"/>
        <v>-89.72256003598152</v>
      </c>
      <c r="F358" s="40">
        <f t="shared" si="68"/>
        <v>7.061318615506056</v>
      </c>
      <c r="G358" s="40">
        <f t="shared" si="69"/>
        <v>43.251024158615024</v>
      </c>
      <c r="H358" s="40">
        <f t="shared" si="70"/>
        <v>-61.27274197578316</v>
      </c>
      <c r="I358" s="40">
        <f t="shared" si="71"/>
        <v>-4.653782294130545</v>
      </c>
      <c r="J358" s="40">
        <f t="shared" si="72"/>
        <v>5.546161768181401</v>
      </c>
      <c r="K358" s="40">
        <f t="shared" si="73"/>
        <v>-67.49269901708664</v>
      </c>
      <c r="L358" s="40">
        <f t="shared" si="74"/>
        <v>80.4346665274927</v>
      </c>
    </row>
    <row r="359" spans="2:12" ht="15">
      <c r="B359">
        <v>79</v>
      </c>
      <c r="C359" s="40">
        <f t="shared" si="65"/>
        <v>-66.47958656139379</v>
      </c>
      <c r="D359" s="40">
        <f t="shared" si="66"/>
        <v>74.7025071240996</v>
      </c>
      <c r="E359" s="40">
        <f t="shared" si="67"/>
        <v>-89.93061326166506</v>
      </c>
      <c r="F359" s="40">
        <f t="shared" si="68"/>
        <v>3.5333834183161654</v>
      </c>
      <c r="G359" s="40">
        <f t="shared" si="69"/>
        <v>47.331595824453956</v>
      </c>
      <c r="H359" s="40">
        <f t="shared" si="70"/>
        <v>-58.178346802831484</v>
      </c>
      <c r="I359" s="40">
        <f t="shared" si="71"/>
        <v>-4.813122067044911</v>
      </c>
      <c r="J359" s="40">
        <f t="shared" si="72"/>
        <v>5.40846151578481</v>
      </c>
      <c r="K359" s="40">
        <f t="shared" si="73"/>
        <v>-69.80356588946348</v>
      </c>
      <c r="L359" s="40">
        <f t="shared" si="74"/>
        <v>78.43763248030457</v>
      </c>
    </row>
    <row r="360" spans="2:12" ht="15">
      <c r="B360">
        <v>80</v>
      </c>
      <c r="C360" s="40">
        <f t="shared" si="65"/>
        <v>-68.62416378687335</v>
      </c>
      <c r="D360" s="40">
        <f t="shared" si="66"/>
        <v>72.73736415730488</v>
      </c>
      <c r="E360" s="40">
        <f t="shared" si="67"/>
        <v>-90</v>
      </c>
      <c r="F360" s="40">
        <f t="shared" si="68"/>
        <v>1.102633609417758E-14</v>
      </c>
      <c r="G360" s="40">
        <f t="shared" si="69"/>
        <v>51.19148574139907</v>
      </c>
      <c r="H360" s="40">
        <f t="shared" si="70"/>
        <v>-54.8126973208593</v>
      </c>
      <c r="I360" s="40">
        <f t="shared" si="71"/>
        <v>-4.96838945816963</v>
      </c>
      <c r="J360" s="40">
        <f t="shared" si="72"/>
        <v>5.266185164988874</v>
      </c>
      <c r="K360" s="40">
        <f t="shared" si="73"/>
        <v>-72.05537197621702</v>
      </c>
      <c r="L360" s="40">
        <f t="shared" si="74"/>
        <v>76.37423236517013</v>
      </c>
    </row>
    <row r="361" spans="2:12" ht="15">
      <c r="B361">
        <v>81</v>
      </c>
      <c r="C361" s="40">
        <f t="shared" si="65"/>
        <v>-70.71067811865474</v>
      </c>
      <c r="D361" s="40">
        <f t="shared" si="66"/>
        <v>70.71067811865476</v>
      </c>
      <c r="E361" s="40">
        <f t="shared" si="67"/>
        <v>-89.93061326166506</v>
      </c>
      <c r="F361" s="40">
        <f t="shared" si="68"/>
        <v>-3.5333834183161437</v>
      </c>
      <c r="G361" s="40">
        <f t="shared" si="69"/>
        <v>54.81269732085928</v>
      </c>
      <c r="H361" s="40">
        <f t="shared" si="70"/>
        <v>-51.191485741399084</v>
      </c>
      <c r="I361" s="40">
        <f t="shared" si="71"/>
        <v>-5.119453095790604</v>
      </c>
      <c r="J361" s="40">
        <f t="shared" si="72"/>
        <v>5.119453095790605</v>
      </c>
      <c r="K361" s="40">
        <f t="shared" si="73"/>
        <v>-74.24621202458748</v>
      </c>
      <c r="L361" s="40">
        <f t="shared" si="74"/>
        <v>74.24621202458749</v>
      </c>
    </row>
    <row r="362" spans="2:12" ht="15">
      <c r="B362">
        <v>82</v>
      </c>
      <c r="C362" s="40">
        <f t="shared" si="65"/>
        <v>-72.73736415730484</v>
      </c>
      <c r="D362" s="40">
        <f t="shared" si="66"/>
        <v>68.6241637868734</v>
      </c>
      <c r="E362" s="40">
        <f t="shared" si="67"/>
        <v>-89.72256003598153</v>
      </c>
      <c r="F362" s="40">
        <f t="shared" si="68"/>
        <v>-7.061318615505994</v>
      </c>
      <c r="G362" s="40">
        <f t="shared" si="69"/>
        <v>58.17834680283147</v>
      </c>
      <c r="H362" s="40">
        <f t="shared" si="70"/>
        <v>-47.331595824453984</v>
      </c>
      <c r="I362" s="40">
        <f t="shared" si="71"/>
        <v>-5.266185164988871</v>
      </c>
      <c r="J362" s="40">
        <f t="shared" si="72"/>
        <v>4.968389458169634</v>
      </c>
      <c r="K362" s="40">
        <f t="shared" si="73"/>
        <v>-76.37423236517009</v>
      </c>
      <c r="L362" s="40">
        <f t="shared" si="74"/>
        <v>72.05537197621706</v>
      </c>
    </row>
    <row r="363" spans="2:12" ht="15">
      <c r="B363">
        <v>83</v>
      </c>
      <c r="C363" s="40">
        <f t="shared" si="65"/>
        <v>-74.70250712409961</v>
      </c>
      <c r="D363" s="40">
        <f t="shared" si="66"/>
        <v>66.47958656139377</v>
      </c>
      <c r="E363" s="40">
        <f t="shared" si="67"/>
        <v>-89.37616112594337</v>
      </c>
      <c r="F363" s="40">
        <f t="shared" si="68"/>
        <v>-10.578365771205396</v>
      </c>
      <c r="G363" s="40">
        <f t="shared" si="69"/>
        <v>61.272741975783184</v>
      </c>
      <c r="H363" s="40">
        <f t="shared" si="70"/>
        <v>-43.25102415861499</v>
      </c>
      <c r="I363" s="40">
        <f t="shared" si="71"/>
        <v>-5.408461515784811</v>
      </c>
      <c r="J363" s="40">
        <f t="shared" si="72"/>
        <v>4.81312206704491</v>
      </c>
      <c r="K363" s="40">
        <f t="shared" si="73"/>
        <v>-78.43763248030459</v>
      </c>
      <c r="L363" s="40">
        <f t="shared" si="74"/>
        <v>69.80356588946347</v>
      </c>
    </row>
    <row r="364" spans="2:12" ht="15">
      <c r="B364">
        <v>84</v>
      </c>
      <c r="C364" s="40">
        <f t="shared" si="65"/>
        <v>-76.60444431189782</v>
      </c>
      <c r="D364" s="40">
        <f t="shared" si="66"/>
        <v>64.27876096865391</v>
      </c>
      <c r="E364" s="40">
        <f t="shared" si="67"/>
        <v>-88.8919506535624</v>
      </c>
      <c r="F364" s="40">
        <f t="shared" si="68"/>
        <v>-14.079101853620767</v>
      </c>
      <c r="G364" s="40">
        <f t="shared" si="69"/>
        <v>64.08145534098664</v>
      </c>
      <c r="H364" s="40">
        <f t="shared" si="70"/>
        <v>-38.96879625265752</v>
      </c>
      <c r="I364" s="40">
        <f t="shared" si="71"/>
        <v>-5.546161768181403</v>
      </c>
      <c r="J364" s="40">
        <f t="shared" si="72"/>
        <v>4.653782294130544</v>
      </c>
      <c r="K364" s="40">
        <f t="shared" si="73"/>
        <v>-80.43466652749271</v>
      </c>
      <c r="L364" s="40">
        <f t="shared" si="74"/>
        <v>67.49269901708661</v>
      </c>
    </row>
    <row r="365" spans="2:12" ht="15">
      <c r="B365">
        <v>85</v>
      </c>
      <c r="C365" s="40">
        <f t="shared" si="65"/>
        <v>-78.44156649195757</v>
      </c>
      <c r="D365" s="40">
        <f t="shared" si="66"/>
        <v>62.02354912682602</v>
      </c>
      <c r="E365" s="40">
        <f t="shared" si="67"/>
        <v>-88.27067523629074</v>
      </c>
      <c r="F365" s="40">
        <f t="shared" si="68"/>
        <v>-17.558128981451553</v>
      </c>
      <c r="G365" s="40">
        <f t="shared" si="69"/>
        <v>66.59139138017815</v>
      </c>
      <c r="H365" s="40">
        <f t="shared" si="70"/>
        <v>-34.504877829836396</v>
      </c>
      <c r="I365" s="40">
        <f t="shared" si="71"/>
        <v>-5.6791694140177285</v>
      </c>
      <c r="J365" s="40">
        <f t="shared" si="72"/>
        <v>4.490504956782203</v>
      </c>
      <c r="K365" s="40">
        <f t="shared" si="73"/>
        <v>-82.36364481655545</v>
      </c>
      <c r="L365" s="40">
        <f t="shared" si="74"/>
        <v>65.12472658316732</v>
      </c>
    </row>
    <row r="366" spans="2:12" ht="15">
      <c r="B366">
        <v>86</v>
      </c>
      <c r="C366" s="40">
        <f t="shared" si="65"/>
        <v>-80.21231927550438</v>
      </c>
      <c r="D366" s="40">
        <f t="shared" si="66"/>
        <v>59.71585917027862</v>
      </c>
      <c r="E366" s="40">
        <f t="shared" si="67"/>
        <v>-87.5132928357909</v>
      </c>
      <c r="F366" s="40">
        <f t="shared" si="68"/>
        <v>-21.010082747031475</v>
      </c>
      <c r="G366" s="40">
        <f t="shared" si="69"/>
        <v>68.79084761290896</v>
      </c>
      <c r="H366" s="40">
        <f t="shared" si="70"/>
        <v>-29.880081738468142</v>
      </c>
      <c r="I366" s="40">
        <f t="shared" si="71"/>
        <v>-5.8073719155465175</v>
      </c>
      <c r="J366" s="40">
        <f t="shared" si="72"/>
        <v>4.323428203928172</v>
      </c>
      <c r="K366" s="40">
        <f t="shared" si="73"/>
        <v>-84.22293523927961</v>
      </c>
      <c r="L366" s="40">
        <f t="shared" si="74"/>
        <v>62.701652128792546</v>
      </c>
    </row>
    <row r="367" spans="2:12" ht="15">
      <c r="B367">
        <v>87</v>
      </c>
      <c r="C367" s="40">
        <f t="shared" si="65"/>
        <v>-81.91520442889916</v>
      </c>
      <c r="D367" s="40">
        <f t="shared" si="66"/>
        <v>57.35764363510464</v>
      </c>
      <c r="E367" s="40">
        <f t="shared" si="67"/>
        <v>-86.62097128082827</v>
      </c>
      <c r="F367" s="40">
        <f t="shared" si="68"/>
        <v>-24.429640487856652</v>
      </c>
      <c r="G367" s="40">
        <f t="shared" si="69"/>
        <v>70.66956915891153</v>
      </c>
      <c r="H367" s="40">
        <f t="shared" si="70"/>
        <v>-25.115970912823983</v>
      </c>
      <c r="I367" s="40">
        <f t="shared" si="71"/>
        <v>-5.9306608006523</v>
      </c>
      <c r="J367" s="40">
        <f t="shared" si="72"/>
        <v>4.152693399181576</v>
      </c>
      <c r="K367" s="40">
        <f t="shared" si="73"/>
        <v>-86.01096465034412</v>
      </c>
      <c r="L367" s="40">
        <f t="shared" si="74"/>
        <v>60.22552581685987</v>
      </c>
    </row>
    <row r="368" spans="2:12" ht="15">
      <c r="B368">
        <v>88</v>
      </c>
      <c r="C368" s="40">
        <f t="shared" si="65"/>
        <v>-83.54878114129363</v>
      </c>
      <c r="D368" s="40">
        <f t="shared" si="66"/>
        <v>54.95089780708062</v>
      </c>
      <c r="E368" s="40">
        <f t="shared" si="67"/>
        <v>-85.59508646656384</v>
      </c>
      <c r="F368" s="40">
        <f t="shared" si="68"/>
        <v>-27.81152949374522</v>
      </c>
      <c r="G368" s="40">
        <f t="shared" si="69"/>
        <v>72.21879655108492</v>
      </c>
      <c r="H368" s="40">
        <f t="shared" si="70"/>
        <v>-20.23475783677689</v>
      </c>
      <c r="I368" s="40">
        <f t="shared" si="71"/>
        <v>-6.048931754629659</v>
      </c>
      <c r="J368" s="40">
        <f t="shared" si="72"/>
        <v>3.9784450012326373</v>
      </c>
      <c r="K368" s="40">
        <f t="shared" si="73"/>
        <v>-87.7262201983583</v>
      </c>
      <c r="L368" s="40">
        <f t="shared" si="74"/>
        <v>57.69844269743466</v>
      </c>
    </row>
    <row r="369" spans="2:12" ht="15">
      <c r="B369">
        <v>89</v>
      </c>
      <c r="C369" s="40">
        <f t="shared" si="65"/>
        <v>-85.11166724369997</v>
      </c>
      <c r="D369" s="40">
        <f t="shared" si="66"/>
        <v>52.49765803345602</v>
      </c>
      <c r="E369" s="40">
        <f t="shared" si="67"/>
        <v>-84.43722023302358</v>
      </c>
      <c r="F369" s="40">
        <f t="shared" si="68"/>
        <v>-31.150535136974376</v>
      </c>
      <c r="G369" s="40">
        <f t="shared" si="69"/>
        <v>73.43130657617422</v>
      </c>
      <c r="H369" s="40">
        <f t="shared" si="70"/>
        <v>-15.25920097894753</v>
      </c>
      <c r="I369" s="40">
        <f t="shared" si="71"/>
        <v>-6.162084708443878</v>
      </c>
      <c r="J369" s="40">
        <f t="shared" si="72"/>
        <v>3.800830441622216</v>
      </c>
      <c r="K369" s="40">
        <f t="shared" si="73"/>
        <v>-89.36725060588498</v>
      </c>
      <c r="L369" s="40">
        <f t="shared" si="74"/>
        <v>55.12254093512882</v>
      </c>
    </row>
    <row r="370" spans="2:12" ht="15">
      <c r="B370">
        <v>90</v>
      </c>
      <c r="C370" s="40">
        <f t="shared" si="65"/>
        <v>-86.60254037844388</v>
      </c>
      <c r="D370" s="40">
        <f t="shared" si="66"/>
        <v>49.99999999999999</v>
      </c>
      <c r="E370" s="40">
        <f t="shared" si="67"/>
        <v>-83.14915792601582</v>
      </c>
      <c r="F370" s="40">
        <f t="shared" si="68"/>
        <v>-34.44150891285807</v>
      </c>
      <c r="G370" s="40">
        <f t="shared" si="69"/>
        <v>74.3014459527248</v>
      </c>
      <c r="H370" s="40">
        <f t="shared" si="70"/>
        <v>-10.212498682218474</v>
      </c>
      <c r="I370" s="40">
        <f t="shared" si="71"/>
        <v>-6.270023923399337</v>
      </c>
      <c r="J370" s="40">
        <f t="shared" si="72"/>
        <v>3.6199999999999997</v>
      </c>
      <c r="K370" s="40">
        <f t="shared" si="73"/>
        <v>-90.93266739736606</v>
      </c>
      <c r="L370" s="40">
        <f t="shared" si="74"/>
        <v>52.49999999999999</v>
      </c>
    </row>
    <row r="371" spans="2:12" ht="15">
      <c r="B371">
        <v>91</v>
      </c>
      <c r="C371" s="40">
        <f t="shared" si="65"/>
        <v>-88.0201391180111</v>
      </c>
      <c r="D371" s="40">
        <f t="shared" si="66"/>
        <v>47.460036974764066</v>
      </c>
      <c r="E371" s="40">
        <f t="shared" si="67"/>
        <v>-81.73288564425734</v>
      </c>
      <c r="F371" s="40">
        <f t="shared" si="68"/>
        <v>-37.679376378368495</v>
      </c>
      <c r="G371" s="40">
        <f t="shared" si="69"/>
        <v>74.82515768929044</v>
      </c>
      <c r="H371" s="40">
        <f t="shared" si="70"/>
        <v>-5.118181002350355</v>
      </c>
      <c r="I371" s="40">
        <f t="shared" si="71"/>
        <v>-6.372658072144004</v>
      </c>
      <c r="J371" s="40">
        <f t="shared" si="72"/>
        <v>3.4361066769729183</v>
      </c>
      <c r="K371" s="40">
        <f t="shared" si="73"/>
        <v>-92.42114607391166</v>
      </c>
      <c r="L371" s="40">
        <f t="shared" si="74"/>
        <v>49.833038823502264</v>
      </c>
    </row>
    <row r="372" spans="2:12" ht="15">
      <c r="B372">
        <v>92</v>
      </c>
      <c r="C372" s="40">
        <f t="shared" si="65"/>
        <v>-89.36326403234122</v>
      </c>
      <c r="D372" s="40">
        <f t="shared" si="66"/>
        <v>44.87991802004623</v>
      </c>
      <c r="E372" s="40">
        <f t="shared" si="67"/>
        <v>-80.19058717695312</v>
      </c>
      <c r="F372" s="40">
        <f t="shared" si="68"/>
        <v>-40.8591449765592</v>
      </c>
      <c r="G372" s="40">
        <f t="shared" si="69"/>
        <v>75</v>
      </c>
      <c r="H372" s="40">
        <f t="shared" si="70"/>
        <v>-1.83772268236293E-14</v>
      </c>
      <c r="I372" s="40">
        <f t="shared" si="71"/>
        <v>-6.469900315941504</v>
      </c>
      <c r="J372" s="40">
        <f t="shared" si="72"/>
        <v>3.249306064651347</v>
      </c>
      <c r="K372" s="40">
        <f t="shared" si="73"/>
        <v>-93.83142723395828</v>
      </c>
      <c r="L372" s="40">
        <f t="shared" si="74"/>
        <v>47.12391392104855</v>
      </c>
    </row>
    <row r="373" spans="2:12" ht="15">
      <c r="B373">
        <v>93</v>
      </c>
      <c r="C373" s="40">
        <f t="shared" si="65"/>
        <v>-90.63077870366497</v>
      </c>
      <c r="D373" s="40">
        <f t="shared" si="66"/>
        <v>42.26182617406999</v>
      </c>
      <c r="E373" s="40">
        <f t="shared" si="67"/>
        <v>-78.52464063655175</v>
      </c>
      <c r="F373" s="40">
        <f t="shared" si="68"/>
        <v>-43.97591173472592</v>
      </c>
      <c r="I373" s="40">
        <f t="shared" si="71"/>
        <v>-6.561668378145344</v>
      </c>
      <c r="J373" s="40">
        <f t="shared" si="72"/>
        <v>3.0597562150026674</v>
      </c>
      <c r="K373" s="40">
        <f t="shared" si="73"/>
        <v>-95.16231763884822</v>
      </c>
      <c r="L373" s="40">
        <f t="shared" si="74"/>
        <v>44.37491748277349</v>
      </c>
    </row>
    <row r="374" spans="2:12" ht="15">
      <c r="B374">
        <v>94</v>
      </c>
      <c r="C374" s="40">
        <f t="shared" si="65"/>
        <v>-91.8216106880274</v>
      </c>
      <c r="D374" s="40">
        <f t="shared" si="66"/>
        <v>39.60797660391568</v>
      </c>
      <c r="E374" s="40">
        <f t="shared" si="67"/>
        <v>-76.73761479186828</v>
      </c>
      <c r="F374" s="40">
        <f t="shared" si="68"/>
        <v>-47.024870824435425</v>
      </c>
      <c r="I374" s="40">
        <f t="shared" si="71"/>
        <v>-6.647884613813184</v>
      </c>
      <c r="J374" s="40">
        <f t="shared" si="72"/>
        <v>2.867617506123495</v>
      </c>
      <c r="K374" s="40">
        <f t="shared" si="73"/>
        <v>-96.41269122242878</v>
      </c>
      <c r="L374" s="40">
        <f t="shared" si="74"/>
        <v>41.58837543411146</v>
      </c>
    </row>
    <row r="375" spans="2:12" ht="15">
      <c r="B375">
        <v>95</v>
      </c>
      <c r="C375" s="40">
        <f t="shared" si="65"/>
        <v>-92.93475242268225</v>
      </c>
      <c r="D375" s="40">
        <f t="shared" si="66"/>
        <v>36.92061473126843</v>
      </c>
      <c r="E375" s="40">
        <f t="shared" si="67"/>
        <v>-74.83226510722908</v>
      </c>
      <c r="F375" s="40">
        <f t="shared" si="68"/>
        <v>-50.00132097176421</v>
      </c>
      <c r="I375" s="40">
        <f t="shared" si="71"/>
        <v>-6.728476075402195</v>
      </c>
      <c r="J375" s="40">
        <f t="shared" si="72"/>
        <v>2.6730525065438346</v>
      </c>
      <c r="K375" s="40">
        <f t="shared" si="73"/>
        <v>-97.58149004381637</v>
      </c>
      <c r="L375" s="40">
        <f t="shared" si="74"/>
        <v>38.76664546783185</v>
      </c>
    </row>
    <row r="376" spans="2:12" ht="15">
      <c r="B376">
        <v>96</v>
      </c>
      <c r="C376" s="40">
        <f t="shared" si="65"/>
        <v>-93.96926207859083</v>
      </c>
      <c r="D376" s="40">
        <f t="shared" si="66"/>
        <v>34.20201433256689</v>
      </c>
      <c r="E376" s="40">
        <f t="shared" si="67"/>
        <v>-72.81152949374528</v>
      </c>
      <c r="F376" s="40">
        <f t="shared" si="68"/>
        <v>-52.900672706322574</v>
      </c>
      <c r="I376" s="40">
        <f t="shared" si="71"/>
        <v>-6.803374574489976</v>
      </c>
      <c r="J376" s="40">
        <f t="shared" si="72"/>
        <v>2.4762258376778425</v>
      </c>
      <c r="K376" s="40">
        <f t="shared" si="73"/>
        <v>-98.66772518252037</v>
      </c>
      <c r="L376" s="40">
        <f t="shared" si="74"/>
        <v>35.91211504919523</v>
      </c>
    </row>
    <row r="377" spans="2:12" ht="15">
      <c r="B377">
        <v>97</v>
      </c>
      <c r="C377" s="40">
        <f t="shared" si="65"/>
        <v>-94.92426435730339</v>
      </c>
      <c r="D377" s="40">
        <f t="shared" si="66"/>
        <v>31.45447561516137</v>
      </c>
      <c r="E377" s="40">
        <f aca="true" t="shared" si="75" ref="E377:E408">$E$279*COS(B377*2*PI()/160)</f>
        <v>-70.67852377926707</v>
      </c>
      <c r="F377" s="40">
        <f aca="true" t="shared" si="76" ref="F377:F408">$E$279*SIN(B377*2*PI()/160)</f>
        <v>-55.71845543788504</v>
      </c>
      <c r="I377" s="40">
        <f t="shared" si="71"/>
        <v>-6.872516739468765</v>
      </c>
      <c r="J377" s="40">
        <f t="shared" si="72"/>
        <v>2.2773040345376834</v>
      </c>
      <c r="K377" s="40">
        <f t="shared" si="73"/>
        <v>-99.67047757516856</v>
      </c>
      <c r="L377" s="40">
        <f t="shared" si="74"/>
        <v>33.02719939591944</v>
      </c>
    </row>
    <row r="378" spans="2:12" ht="15">
      <c r="B378">
        <v>98</v>
      </c>
      <c r="C378" s="40">
        <f t="shared" si="65"/>
        <v>-95.79895123154888</v>
      </c>
      <c r="D378" s="40">
        <f t="shared" si="66"/>
        <v>28.68032327110906</v>
      </c>
      <c r="E378" s="40">
        <f t="shared" si="75"/>
        <v>-68.43653690400282</v>
      </c>
      <c r="F378" s="40">
        <f t="shared" si="76"/>
        <v>-58.45032434971649</v>
      </c>
      <c r="I378" s="40">
        <f t="shared" si="71"/>
        <v>-6.935844069164139</v>
      </c>
      <c r="J378" s="40">
        <f t="shared" si="72"/>
        <v>2.076455404828296</v>
      </c>
      <c r="K378" s="40">
        <f t="shared" si="73"/>
        <v>-100.58889879312632</v>
      </c>
      <c r="L378" s="40">
        <f t="shared" si="74"/>
        <v>30.11433943466451</v>
      </c>
    </row>
    <row r="379" spans="2:12" ht="15">
      <c r="B379">
        <v>99</v>
      </c>
      <c r="C379" s="40">
        <f t="shared" si="65"/>
        <v>-96.59258262890683</v>
      </c>
      <c r="D379" s="40">
        <f t="shared" si="66"/>
        <v>25.881904510252056</v>
      </c>
      <c r="E379" s="40">
        <f t="shared" si="75"/>
        <v>-66.0890258492117</v>
      </c>
      <c r="F379" s="40">
        <f t="shared" si="76"/>
        <v>-61.09206709796476</v>
      </c>
      <c r="I379" s="40">
        <f t="shared" si="71"/>
        <v>-6.993302982332855</v>
      </c>
      <c r="J379" s="40">
        <f t="shared" si="72"/>
        <v>1.873849886542249</v>
      </c>
      <c r="K379" s="40">
        <f t="shared" si="73"/>
        <v>-101.42221176035217</v>
      </c>
      <c r="L379" s="40">
        <f t="shared" si="74"/>
        <v>27.17599973576466</v>
      </c>
    </row>
    <row r="380" spans="2:12" ht="15">
      <c r="B380">
        <v>100</v>
      </c>
      <c r="C380" s="40">
        <f t="shared" si="65"/>
        <v>-97.30448705798239</v>
      </c>
      <c r="D380" s="40">
        <f t="shared" si="66"/>
        <v>23.061587074244034</v>
      </c>
      <c r="E380" s="40">
        <f t="shared" si="75"/>
        <v>-63.639610306789294</v>
      </c>
      <c r="F380" s="40">
        <f t="shared" si="76"/>
        <v>-63.63961030678927</v>
      </c>
      <c r="I380" s="40">
        <f t="shared" si="71"/>
        <v>-7.044844862997925</v>
      </c>
      <c r="J380" s="40">
        <f t="shared" si="72"/>
        <v>1.669658904175268</v>
      </c>
      <c r="K380" s="40">
        <f t="shared" si="73"/>
        <v>-102.1697114108815</v>
      </c>
      <c r="L380" s="40">
        <f t="shared" si="74"/>
        <v>24.214666427956235</v>
      </c>
    </row>
    <row r="381" spans="2:12" ht="15">
      <c r="B381">
        <v>101</v>
      </c>
      <c r="C381" s="40">
        <f t="shared" si="65"/>
        <v>-97.93406217655514</v>
      </c>
      <c r="D381" s="40">
        <f t="shared" si="66"/>
        <v>20.221757233203796</v>
      </c>
      <c r="E381" s="40">
        <f t="shared" si="75"/>
        <v>-61.09206709796475</v>
      </c>
      <c r="F381" s="40">
        <f t="shared" si="76"/>
        <v>-66.0890258492117</v>
      </c>
      <c r="I381" s="40">
        <f t="shared" si="71"/>
        <v>-7.090426101582593</v>
      </c>
      <c r="J381" s="40">
        <f t="shared" si="72"/>
        <v>1.4640552236839548</v>
      </c>
      <c r="K381" s="40">
        <f t="shared" si="73"/>
        <v>-102.83076528538291</v>
      </c>
      <c r="L381" s="40">
        <f t="shared" si="74"/>
        <v>21.232845094863986</v>
      </c>
    </row>
    <row r="382" spans="2:12" ht="15">
      <c r="B382">
        <v>102</v>
      </c>
      <c r="C382" s="40">
        <f t="shared" si="65"/>
        <v>-98.4807753012208</v>
      </c>
      <c r="D382" s="40">
        <f t="shared" si="66"/>
        <v>17.36481776669307</v>
      </c>
      <c r="E382" s="40">
        <f t="shared" si="75"/>
        <v>-58.45032434971657</v>
      </c>
      <c r="F382" s="40">
        <f t="shared" si="76"/>
        <v>-68.43653690400275</v>
      </c>
      <c r="I382" s="40">
        <f t="shared" si="71"/>
        <v>-7.1300081318083866</v>
      </c>
      <c r="J382" s="40">
        <f t="shared" si="72"/>
        <v>1.2572128063085783</v>
      </c>
      <c r="K382" s="40">
        <f t="shared" si="73"/>
        <v>-103.40481406628184</v>
      </c>
      <c r="L382" s="40">
        <f t="shared" si="74"/>
        <v>18.233058655027722</v>
      </c>
    </row>
    <row r="383" spans="2:12" ht="15">
      <c r="B383">
        <v>103</v>
      </c>
      <c r="C383" s="40">
        <f t="shared" si="65"/>
        <v>-98.94416385809444</v>
      </c>
      <c r="D383" s="40">
        <f t="shared" si="66"/>
        <v>14.493185930724698</v>
      </c>
      <c r="E383" s="40">
        <f t="shared" si="75"/>
        <v>-55.71845543788509</v>
      </c>
      <c r="F383" s="40">
        <f t="shared" si="76"/>
        <v>-70.67852377926702</v>
      </c>
      <c r="I383" s="40">
        <f t="shared" si="71"/>
        <v>-7.163557463326038</v>
      </c>
      <c r="J383" s="40">
        <f t="shared" si="72"/>
        <v>1.0493066613844682</v>
      </c>
      <c r="K383" s="40">
        <f t="shared" si="73"/>
        <v>-103.89137205099917</v>
      </c>
      <c r="L383" s="40">
        <f t="shared" si="74"/>
        <v>15.217845227260932</v>
      </c>
    </row>
    <row r="384" spans="2:12" ht="15">
      <c r="B384">
        <v>104</v>
      </c>
      <c r="C384" s="40">
        <f t="shared" si="65"/>
        <v>-99.32383577419431</v>
      </c>
      <c r="D384" s="40">
        <f t="shared" si="66"/>
        <v>11.609291412522992</v>
      </c>
      <c r="E384" s="40">
        <f t="shared" si="75"/>
        <v>-52.900672706322595</v>
      </c>
      <c r="F384" s="40">
        <f t="shared" si="76"/>
        <v>-72.81152949374525</v>
      </c>
      <c r="I384" s="40">
        <f t="shared" si="71"/>
        <v>-7.191045710051668</v>
      </c>
      <c r="J384" s="40">
        <f t="shared" si="72"/>
        <v>0.8405126982666647</v>
      </c>
      <c r="K384" s="40">
        <f t="shared" si="73"/>
        <v>-104.29002756290402</v>
      </c>
      <c r="L384" s="40">
        <f t="shared" si="74"/>
        <v>12.189755983149142</v>
      </c>
    </row>
    <row r="385" spans="2:12" ht="15">
      <c r="B385">
        <v>105</v>
      </c>
      <c r="C385" s="40">
        <f t="shared" si="65"/>
        <v>-99.61946980917456</v>
      </c>
      <c r="D385" s="40">
        <f t="shared" si="66"/>
        <v>8.71557427476582</v>
      </c>
      <c r="E385" s="40">
        <f t="shared" si="75"/>
        <v>-50.001320971764194</v>
      </c>
      <c r="F385" s="40">
        <f t="shared" si="76"/>
        <v>-74.83226510722908</v>
      </c>
      <c r="I385" s="40">
        <f t="shared" si="71"/>
        <v>-7.212449614184238</v>
      </c>
      <c r="J385" s="40">
        <f t="shared" si="72"/>
        <v>0.6310075774930454</v>
      </c>
      <c r="K385" s="40">
        <f t="shared" si="73"/>
        <v>-104.60044329963328</v>
      </c>
      <c r="L385" s="40">
        <f t="shared" si="74"/>
        <v>9.15135298850411</v>
      </c>
    </row>
    <row r="386" spans="2:12" ht="15">
      <c r="B386">
        <v>106</v>
      </c>
      <c r="C386" s="40">
        <f t="shared" si="65"/>
        <v>-99.83081582712681</v>
      </c>
      <c r="D386" s="40">
        <f t="shared" si="66"/>
        <v>5.814482891047573</v>
      </c>
      <c r="E386" s="40">
        <f t="shared" si="75"/>
        <v>-47.024870824435375</v>
      </c>
      <c r="F386" s="40">
        <f t="shared" si="76"/>
        <v>-76.73761479186831</v>
      </c>
      <c r="I386" s="40">
        <f t="shared" si="71"/>
        <v>-7.227751065883981</v>
      </c>
      <c r="J386" s="40">
        <f t="shared" si="72"/>
        <v>0.4209685613118443</v>
      </c>
      <c r="K386" s="40">
        <f t="shared" si="73"/>
        <v>-104.82235661848316</v>
      </c>
      <c r="L386" s="40">
        <f t="shared" si="74"/>
        <v>6.1052070355999515</v>
      </c>
    </row>
    <row r="387" spans="2:12" ht="15">
      <c r="B387">
        <v>107</v>
      </c>
      <c r="C387" s="40">
        <f t="shared" si="65"/>
        <v>-99.95769500822006</v>
      </c>
      <c r="D387" s="40">
        <f t="shared" si="66"/>
        <v>2.9084718743111644</v>
      </c>
      <c r="E387" s="40">
        <f t="shared" si="75"/>
        <v>-43.975911734725976</v>
      </c>
      <c r="F387" s="40">
        <f t="shared" si="76"/>
        <v>-78.52464063655172</v>
      </c>
      <c r="I387" s="40">
        <f t="shared" si="71"/>
        <v>-7.236937118595132</v>
      </c>
      <c r="J387" s="40">
        <f t="shared" si="72"/>
        <v>0.2105733637001283</v>
      </c>
      <c r="K387" s="40">
        <f t="shared" si="73"/>
        <v>-104.95557975863106</v>
      </c>
      <c r="L387" s="40">
        <f t="shared" si="74"/>
        <v>3.0538954680267225</v>
      </c>
    </row>
    <row r="388" spans="2:12" ht="15">
      <c r="B388">
        <v>108</v>
      </c>
      <c r="C388" s="40">
        <f t="shared" si="65"/>
        <v>-100</v>
      </c>
      <c r="D388" s="40">
        <f t="shared" si="66"/>
        <v>1.22514845490862E-14</v>
      </c>
      <c r="E388" s="40">
        <f t="shared" si="75"/>
        <v>-40.85914497655922</v>
      </c>
      <c r="F388" s="40">
        <f t="shared" si="76"/>
        <v>-80.1905871769531</v>
      </c>
      <c r="I388" s="40">
        <f t="shared" si="71"/>
        <v>-7.24</v>
      </c>
      <c r="J388" s="40">
        <f t="shared" si="72"/>
        <v>8.870074813538409E-16</v>
      </c>
      <c r="K388" s="40">
        <f t="shared" si="73"/>
        <v>-105</v>
      </c>
      <c r="L388" s="40">
        <f t="shared" si="74"/>
        <v>1.286405877654051E-14</v>
      </c>
    </row>
    <row r="389" spans="2:12" ht="15">
      <c r="B389">
        <v>109</v>
      </c>
      <c r="C389" s="40">
        <f t="shared" si="65"/>
        <v>-99.95769500822006</v>
      </c>
      <c r="D389" s="40">
        <f t="shared" si="66"/>
        <v>-2.9084718743110956</v>
      </c>
      <c r="E389" s="40">
        <f t="shared" si="75"/>
        <v>-37.679376378368595</v>
      </c>
      <c r="F389" s="40">
        <f t="shared" si="76"/>
        <v>-81.73288564425728</v>
      </c>
      <c r="I389" s="40">
        <f t="shared" si="71"/>
        <v>-7.236937118595132</v>
      </c>
      <c r="J389" s="40">
        <f t="shared" si="72"/>
        <v>-0.2105733637001233</v>
      </c>
      <c r="K389" s="40">
        <f t="shared" si="73"/>
        <v>-104.95557975863106</v>
      </c>
      <c r="L389" s="40">
        <f t="shared" si="74"/>
        <v>-3.05389546802665</v>
      </c>
    </row>
    <row r="390" spans="2:12" ht="15">
      <c r="B390">
        <v>110</v>
      </c>
      <c r="C390" s="40">
        <f t="shared" si="65"/>
        <v>-99.83081582712681</v>
      </c>
      <c r="D390" s="40">
        <f t="shared" si="66"/>
        <v>-5.814482891047593</v>
      </c>
      <c r="E390" s="40">
        <f t="shared" si="75"/>
        <v>-34.441508912858055</v>
      </c>
      <c r="F390" s="40">
        <f t="shared" si="76"/>
        <v>-83.14915792601582</v>
      </c>
      <c r="I390" s="40">
        <f t="shared" si="71"/>
        <v>-7.227751065883981</v>
      </c>
      <c r="J390" s="40">
        <f t="shared" si="72"/>
        <v>-0.4209685613118458</v>
      </c>
      <c r="K390" s="40">
        <f t="shared" si="73"/>
        <v>-104.82235661848316</v>
      </c>
      <c r="L390" s="40">
        <f t="shared" si="74"/>
        <v>-6.105207035599973</v>
      </c>
    </row>
    <row r="391" spans="2:12" ht="15">
      <c r="B391">
        <v>111</v>
      </c>
      <c r="C391" s="40">
        <f t="shared" si="65"/>
        <v>-99.61946980917456</v>
      </c>
      <c r="D391" s="40">
        <f t="shared" si="66"/>
        <v>-8.715574274765794</v>
      </c>
      <c r="E391" s="40">
        <f t="shared" si="75"/>
        <v>-31.1505351369744</v>
      </c>
      <c r="F391" s="40">
        <f t="shared" si="76"/>
        <v>-84.43722023302357</v>
      </c>
      <c r="I391" s="40">
        <f t="shared" si="71"/>
        <v>-7.212449614184238</v>
      </c>
      <c r="J391" s="40">
        <f t="shared" si="72"/>
        <v>-0.6310075774930435</v>
      </c>
      <c r="K391" s="40">
        <f t="shared" si="73"/>
        <v>-104.60044329963328</v>
      </c>
      <c r="L391" s="40">
        <f t="shared" si="74"/>
        <v>-9.151352988504085</v>
      </c>
    </row>
    <row r="392" spans="2:12" ht="15">
      <c r="B392">
        <v>112</v>
      </c>
      <c r="C392" s="40">
        <f t="shared" si="65"/>
        <v>-99.32383577419431</v>
      </c>
      <c r="D392" s="40">
        <f t="shared" si="66"/>
        <v>-11.609291412523012</v>
      </c>
      <c r="E392" s="40">
        <f t="shared" si="75"/>
        <v>-27.81152949374528</v>
      </c>
      <c r="F392" s="40">
        <f t="shared" si="76"/>
        <v>-85.59508646656381</v>
      </c>
      <c r="I392" s="40">
        <f t="shared" si="71"/>
        <v>-7.191045710051668</v>
      </c>
      <c r="J392" s="40">
        <f t="shared" si="72"/>
        <v>-0.8405126982666661</v>
      </c>
      <c r="K392" s="40">
        <f t="shared" si="73"/>
        <v>-104.29002756290402</v>
      </c>
      <c r="L392" s="40">
        <f t="shared" si="74"/>
        <v>-12.189755983149164</v>
      </c>
    </row>
    <row r="393" spans="2:12" ht="15">
      <c r="B393">
        <v>113</v>
      </c>
      <c r="C393" s="40">
        <f t="shared" si="65"/>
        <v>-98.94416385809446</v>
      </c>
      <c r="D393" s="40">
        <f t="shared" si="66"/>
        <v>-14.49318593072463</v>
      </c>
      <c r="E393" s="40">
        <f t="shared" si="75"/>
        <v>-24.42964048785668</v>
      </c>
      <c r="F393" s="40">
        <f t="shared" si="76"/>
        <v>-86.62097128082826</v>
      </c>
      <c r="I393" s="40">
        <f t="shared" si="71"/>
        <v>-7.163557463326039</v>
      </c>
      <c r="J393" s="40">
        <f t="shared" si="72"/>
        <v>-1.0493066613844633</v>
      </c>
      <c r="K393" s="40">
        <f t="shared" si="73"/>
        <v>-103.89137205099918</v>
      </c>
      <c r="L393" s="40">
        <f t="shared" si="74"/>
        <v>-15.217845227260863</v>
      </c>
    </row>
    <row r="394" spans="2:12" ht="15">
      <c r="B394">
        <v>114</v>
      </c>
      <c r="C394" s="40">
        <f t="shared" si="65"/>
        <v>-98.48077530122082</v>
      </c>
      <c r="D394" s="40">
        <f t="shared" si="66"/>
        <v>-17.364817766693</v>
      </c>
      <c r="E394" s="40">
        <f t="shared" si="75"/>
        <v>-21.01008274703154</v>
      </c>
      <c r="F394" s="40">
        <f t="shared" si="76"/>
        <v>-87.51329283579088</v>
      </c>
      <c r="I394" s="40">
        <f t="shared" si="71"/>
        <v>-7.130008131808387</v>
      </c>
      <c r="J394" s="40">
        <f t="shared" si="72"/>
        <v>-1.2572128063085735</v>
      </c>
      <c r="K394" s="40">
        <f t="shared" si="73"/>
        <v>-103.40481406628186</v>
      </c>
      <c r="L394" s="40">
        <f t="shared" si="74"/>
        <v>-18.23305865502765</v>
      </c>
    </row>
    <row r="395" spans="2:12" ht="15">
      <c r="B395">
        <v>115</v>
      </c>
      <c r="C395" s="40">
        <f t="shared" si="65"/>
        <v>-97.93406217655514</v>
      </c>
      <c r="D395" s="40">
        <f t="shared" si="66"/>
        <v>-20.221757233203817</v>
      </c>
      <c r="E395" s="40">
        <f t="shared" si="75"/>
        <v>-17.5581289814515</v>
      </c>
      <c r="F395" s="40">
        <f t="shared" si="76"/>
        <v>-88.27067523629074</v>
      </c>
      <c r="I395" s="40">
        <f t="shared" si="71"/>
        <v>-7.090426101582593</v>
      </c>
      <c r="J395" s="40">
        <f t="shared" si="72"/>
        <v>-1.4640552236839564</v>
      </c>
      <c r="K395" s="40">
        <f t="shared" si="73"/>
        <v>-102.83076528538291</v>
      </c>
      <c r="L395" s="40">
        <f t="shared" si="74"/>
        <v>-21.232845094864008</v>
      </c>
    </row>
    <row r="396" spans="2:12" ht="15">
      <c r="B396">
        <v>116</v>
      </c>
      <c r="C396" s="40">
        <f t="shared" si="65"/>
        <v>-97.30448705798239</v>
      </c>
      <c r="D396" s="40">
        <f t="shared" si="66"/>
        <v>-23.06158707424401</v>
      </c>
      <c r="E396" s="40">
        <f t="shared" si="75"/>
        <v>-14.079101853620793</v>
      </c>
      <c r="F396" s="40">
        <f t="shared" si="76"/>
        <v>-88.89195065356239</v>
      </c>
      <c r="I396" s="40">
        <f t="shared" si="71"/>
        <v>-7.044844862997925</v>
      </c>
      <c r="J396" s="40">
        <f t="shared" si="72"/>
        <v>-1.6696589041752663</v>
      </c>
      <c r="K396" s="40">
        <f t="shared" si="73"/>
        <v>-102.1697114108815</v>
      </c>
      <c r="L396" s="40">
        <f t="shared" si="74"/>
        <v>-24.21466642795621</v>
      </c>
    </row>
    <row r="397" spans="2:12" ht="15">
      <c r="B397">
        <v>117</v>
      </c>
      <c r="C397" s="40">
        <f t="shared" si="65"/>
        <v>-96.59258262890683</v>
      </c>
      <c r="D397" s="40">
        <f t="shared" si="66"/>
        <v>-25.88190451025208</v>
      </c>
      <c r="E397" s="40">
        <f t="shared" si="75"/>
        <v>-10.578365771205384</v>
      </c>
      <c r="F397" s="40">
        <f t="shared" si="76"/>
        <v>-89.37616112594337</v>
      </c>
      <c r="I397" s="40">
        <f t="shared" si="71"/>
        <v>-6.993302982332855</v>
      </c>
      <c r="J397" s="40">
        <f t="shared" si="72"/>
        <v>-1.8738498865422506</v>
      </c>
      <c r="K397" s="40">
        <f t="shared" si="73"/>
        <v>-101.42221176035217</v>
      </c>
      <c r="L397" s="40">
        <f t="shared" si="74"/>
        <v>-27.175999735764684</v>
      </c>
    </row>
    <row r="398" spans="2:12" ht="15">
      <c r="B398">
        <v>118</v>
      </c>
      <c r="C398" s="40">
        <f t="shared" si="65"/>
        <v>-95.7989512315489</v>
      </c>
      <c r="D398" s="40">
        <f t="shared" si="66"/>
        <v>-28.680323271108993</v>
      </c>
      <c r="E398" s="40">
        <f t="shared" si="75"/>
        <v>-7.061318615506101</v>
      </c>
      <c r="F398" s="40">
        <f t="shared" si="76"/>
        <v>-89.72256003598152</v>
      </c>
      <c r="I398" s="40">
        <f t="shared" si="71"/>
        <v>-6.9358440691641405</v>
      </c>
      <c r="J398" s="40">
        <f t="shared" si="72"/>
        <v>-2.076455404828291</v>
      </c>
      <c r="K398" s="40">
        <f t="shared" si="73"/>
        <v>-100.58889879312635</v>
      </c>
      <c r="L398" s="40">
        <f t="shared" si="74"/>
        <v>-30.114339434664444</v>
      </c>
    </row>
    <row r="399" spans="2:12" ht="15">
      <c r="B399">
        <v>119</v>
      </c>
      <c r="C399" s="40">
        <f t="shared" si="65"/>
        <v>-94.9242643573034</v>
      </c>
      <c r="D399" s="40">
        <f t="shared" si="66"/>
        <v>-31.45447561516135</v>
      </c>
      <c r="E399" s="40">
        <f t="shared" si="75"/>
        <v>-3.533383418316211</v>
      </c>
      <c r="F399" s="40">
        <f t="shared" si="76"/>
        <v>-89.93061326166506</v>
      </c>
      <c r="I399" s="40">
        <f t="shared" si="71"/>
        <v>-6.872516739468766</v>
      </c>
      <c r="J399" s="40">
        <f t="shared" si="72"/>
        <v>-2.2773040345376816</v>
      </c>
      <c r="K399" s="40">
        <f t="shared" si="73"/>
        <v>-99.67047757516858</v>
      </c>
      <c r="L399" s="40">
        <f t="shared" si="74"/>
        <v>-33.02719939591942</v>
      </c>
    </row>
    <row r="400" spans="2:12" ht="15">
      <c r="B400">
        <v>120</v>
      </c>
      <c r="C400" s="40">
        <f t="shared" si="65"/>
        <v>-93.96926207859086</v>
      </c>
      <c r="D400" s="40">
        <f t="shared" si="66"/>
        <v>-34.20201433256682</v>
      </c>
      <c r="E400" s="40">
        <f t="shared" si="75"/>
        <v>-1.653950414126637E-14</v>
      </c>
      <c r="F400" s="40">
        <f t="shared" si="76"/>
        <v>-90</v>
      </c>
      <c r="I400" s="40">
        <f t="shared" si="71"/>
        <v>-6.803374574489978</v>
      </c>
      <c r="J400" s="40">
        <f t="shared" si="72"/>
        <v>-2.476225837677838</v>
      </c>
      <c r="K400" s="40">
        <f t="shared" si="73"/>
        <v>-98.6677251825204</v>
      </c>
      <c r="L400" s="40">
        <f t="shared" si="74"/>
        <v>-35.912115049195165</v>
      </c>
    </row>
    <row r="401" spans="2:12" ht="15">
      <c r="B401">
        <v>121</v>
      </c>
      <c r="C401" s="40">
        <f t="shared" si="65"/>
        <v>-92.93475242268224</v>
      </c>
      <c r="D401" s="40">
        <f t="shared" si="66"/>
        <v>-36.92061473126845</v>
      </c>
      <c r="E401" s="40">
        <f t="shared" si="75"/>
        <v>3.533383418316178</v>
      </c>
      <c r="F401" s="40">
        <f t="shared" si="76"/>
        <v>-89.93061326166506</v>
      </c>
      <c r="I401" s="40">
        <f t="shared" si="71"/>
        <v>-6.728476075402194</v>
      </c>
      <c r="J401" s="40">
        <f t="shared" si="72"/>
        <v>-2.6730525065438355</v>
      </c>
      <c r="K401" s="40">
        <f t="shared" si="73"/>
        <v>-97.58149004381636</v>
      </c>
      <c r="L401" s="40">
        <f t="shared" si="74"/>
        <v>-38.76664546783187</v>
      </c>
    </row>
    <row r="402" spans="2:12" ht="15">
      <c r="B402">
        <v>122</v>
      </c>
      <c r="C402" s="40">
        <f t="shared" si="65"/>
        <v>-91.8216106880274</v>
      </c>
      <c r="D402" s="40">
        <f t="shared" si="66"/>
        <v>-39.607976603915695</v>
      </c>
      <c r="E402" s="40">
        <f t="shared" si="75"/>
        <v>7.061318615506068</v>
      </c>
      <c r="F402" s="40">
        <f t="shared" si="76"/>
        <v>-89.72256003598152</v>
      </c>
      <c r="I402" s="40">
        <f t="shared" si="71"/>
        <v>-6.647884613813184</v>
      </c>
      <c r="J402" s="40">
        <f t="shared" si="72"/>
        <v>-2.8676175061234965</v>
      </c>
      <c r="K402" s="40">
        <f t="shared" si="73"/>
        <v>-96.41269122242878</v>
      </c>
      <c r="L402" s="40">
        <f t="shared" si="74"/>
        <v>-41.588375434111484</v>
      </c>
    </row>
    <row r="403" spans="2:12" ht="15">
      <c r="B403">
        <v>123</v>
      </c>
      <c r="C403" s="40">
        <f t="shared" si="65"/>
        <v>-90.630778703665</v>
      </c>
      <c r="D403" s="40">
        <f t="shared" si="66"/>
        <v>-42.261826174069924</v>
      </c>
      <c r="E403" s="40">
        <f t="shared" si="75"/>
        <v>10.578365771205352</v>
      </c>
      <c r="F403" s="40">
        <f t="shared" si="76"/>
        <v>-89.37616112594337</v>
      </c>
      <c r="I403" s="40">
        <f t="shared" si="71"/>
        <v>-6.561668378145346</v>
      </c>
      <c r="J403" s="40">
        <f t="shared" si="72"/>
        <v>-3.059756215002663</v>
      </c>
      <c r="K403" s="40">
        <f t="shared" si="73"/>
        <v>-95.16231763884825</v>
      </c>
      <c r="L403" s="40">
        <f t="shared" si="74"/>
        <v>-44.37491748277343</v>
      </c>
    </row>
    <row r="404" spans="2:12" ht="15">
      <c r="B404">
        <v>124</v>
      </c>
      <c r="C404" s="40">
        <f t="shared" si="65"/>
        <v>-89.36326403234122</v>
      </c>
      <c r="D404" s="40">
        <f t="shared" si="66"/>
        <v>-44.87991802004621</v>
      </c>
      <c r="E404" s="40">
        <f t="shared" si="75"/>
        <v>14.079101853620761</v>
      </c>
      <c r="F404" s="40">
        <f t="shared" si="76"/>
        <v>-88.8919506535624</v>
      </c>
      <c r="I404" s="40">
        <f t="shared" si="71"/>
        <v>-6.469900315941505</v>
      </c>
      <c r="J404" s="40">
        <f t="shared" si="72"/>
        <v>-3.249306064651346</v>
      </c>
      <c r="K404" s="40">
        <f t="shared" si="73"/>
        <v>-93.8314272339583</v>
      </c>
      <c r="L404" s="40">
        <f t="shared" si="74"/>
        <v>-47.12391392104852</v>
      </c>
    </row>
    <row r="405" spans="2:12" ht="15">
      <c r="B405">
        <v>125</v>
      </c>
      <c r="C405" s="40">
        <f t="shared" si="65"/>
        <v>-88.02013911801113</v>
      </c>
      <c r="D405" s="40">
        <f t="shared" si="66"/>
        <v>-47.460036974764</v>
      </c>
      <c r="E405" s="40">
        <f t="shared" si="75"/>
        <v>17.558128981451468</v>
      </c>
      <c r="F405" s="40">
        <f t="shared" si="76"/>
        <v>-88.27067523629076</v>
      </c>
      <c r="I405" s="40">
        <f t="shared" si="71"/>
        <v>-6.372658072144006</v>
      </c>
      <c r="J405" s="40">
        <f t="shared" si="72"/>
        <v>-3.436106676972914</v>
      </c>
      <c r="K405" s="40">
        <f t="shared" si="73"/>
        <v>-92.42114607391169</v>
      </c>
      <c r="L405" s="40">
        <f t="shared" si="74"/>
        <v>-49.8330388235022</v>
      </c>
    </row>
    <row r="406" spans="2:12" ht="15">
      <c r="B406">
        <v>126</v>
      </c>
      <c r="C406" s="40">
        <f t="shared" si="65"/>
        <v>-86.60254037844386</v>
      </c>
      <c r="D406" s="40">
        <f t="shared" si="66"/>
        <v>-50.000000000000014</v>
      </c>
      <c r="E406" s="40">
        <f t="shared" si="75"/>
        <v>21.01008274703151</v>
      </c>
      <c r="F406" s="40">
        <f t="shared" si="76"/>
        <v>-87.51329283579089</v>
      </c>
      <c r="I406" s="40">
        <f t="shared" si="71"/>
        <v>-6.270023923399336</v>
      </c>
      <c r="J406" s="40">
        <f t="shared" si="72"/>
        <v>-3.620000000000001</v>
      </c>
      <c r="K406" s="40">
        <f t="shared" si="73"/>
        <v>-90.93266739736605</v>
      </c>
      <c r="L406" s="40">
        <f t="shared" si="74"/>
        <v>-52.500000000000014</v>
      </c>
    </row>
    <row r="407" spans="2:12" ht="15">
      <c r="B407">
        <v>127</v>
      </c>
      <c r="C407" s="40">
        <f t="shared" si="65"/>
        <v>-85.11166724369998</v>
      </c>
      <c r="D407" s="40">
        <f t="shared" si="66"/>
        <v>-52.497658033456005</v>
      </c>
      <c r="E407" s="40">
        <f t="shared" si="75"/>
        <v>24.42964048785665</v>
      </c>
      <c r="F407" s="40">
        <f t="shared" si="76"/>
        <v>-86.62097128082827</v>
      </c>
      <c r="I407" s="40">
        <f t="shared" si="71"/>
        <v>-6.162084708443879</v>
      </c>
      <c r="J407" s="40">
        <f t="shared" si="72"/>
        <v>-3.800830441622215</v>
      </c>
      <c r="K407" s="40">
        <f t="shared" si="73"/>
        <v>-89.36725060588499</v>
      </c>
      <c r="L407" s="40">
        <f t="shared" si="74"/>
        <v>-55.12254093512881</v>
      </c>
    </row>
    <row r="408" spans="2:12" ht="15">
      <c r="B408">
        <v>128</v>
      </c>
      <c r="C408" s="40">
        <f t="shared" si="65"/>
        <v>-83.54878114129365</v>
      </c>
      <c r="D408" s="40">
        <f t="shared" si="66"/>
        <v>-54.9508978070806</v>
      </c>
      <c r="E408" s="40">
        <f t="shared" si="75"/>
        <v>27.81152949374525</v>
      </c>
      <c r="F408" s="40">
        <f t="shared" si="76"/>
        <v>-85.59508646656383</v>
      </c>
      <c r="I408" s="40">
        <f t="shared" si="71"/>
        <v>-6.048931754629661</v>
      </c>
      <c r="J408" s="40">
        <f t="shared" si="72"/>
        <v>-3.9784450012326356</v>
      </c>
      <c r="K408" s="40">
        <f t="shared" si="73"/>
        <v>-87.72622019835833</v>
      </c>
      <c r="L408" s="40">
        <f t="shared" si="74"/>
        <v>-57.69844269743463</v>
      </c>
    </row>
    <row r="409" spans="2:12" ht="15">
      <c r="B409">
        <v>129</v>
      </c>
      <c r="C409" s="40">
        <f aca="true" t="shared" si="77" ref="C409:C472">$C$92*COS(B409*2*PI()/216)</f>
        <v>-81.9152044288992</v>
      </c>
      <c r="D409" s="40">
        <f aca="true" t="shared" si="78" ref="D409:D472">$C$92*SIN(B409*2*PI()/216)</f>
        <v>-57.35764363510458</v>
      </c>
      <c r="E409" s="40">
        <f aca="true" t="shared" si="79" ref="E409:E440">$E$279*COS(B409*2*PI()/160)</f>
        <v>31.150535136974373</v>
      </c>
      <c r="F409" s="40">
        <f aca="true" t="shared" si="80" ref="F409:F440">$E$279*SIN(B409*2*PI()/160)</f>
        <v>-84.43722023302358</v>
      </c>
      <c r="I409" s="40">
        <f aca="true" t="shared" si="81" ref="I409:I472">$I$279*COS(B409*2*PI()/216)</f>
        <v>-5.930660800652302</v>
      </c>
      <c r="J409" s="40">
        <f aca="true" t="shared" si="82" ref="J409:J472">$I$279*SIN(B409*2*PI()/216)</f>
        <v>-4.1526933991815715</v>
      </c>
      <c r="K409" s="40">
        <f aca="true" t="shared" si="83" ref="K409:K472">$K$279*COS(B409*2*PI()/216)</f>
        <v>-86.01096465034416</v>
      </c>
      <c r="L409" s="40">
        <f aca="true" t="shared" si="84" ref="L409:L472">$K$279*SIN(B409*2*PI()/216)</f>
        <v>-60.225525816859815</v>
      </c>
    </row>
    <row r="410" spans="2:12" ht="15">
      <c r="B410">
        <v>130</v>
      </c>
      <c r="C410" s="40">
        <f t="shared" si="77"/>
        <v>-80.2123192755044</v>
      </c>
      <c r="D410" s="40">
        <f t="shared" si="78"/>
        <v>-59.7158591702786</v>
      </c>
      <c r="E410" s="40">
        <f t="shared" si="79"/>
        <v>34.441508912858026</v>
      </c>
      <c r="F410" s="40">
        <f t="shared" si="80"/>
        <v>-83.14915792601583</v>
      </c>
      <c r="I410" s="40">
        <f t="shared" si="81"/>
        <v>-5.807371915546518</v>
      </c>
      <c r="J410" s="40">
        <f t="shared" si="82"/>
        <v>-4.32342820392817</v>
      </c>
      <c r="K410" s="40">
        <f t="shared" si="83"/>
        <v>-84.22293523927962</v>
      </c>
      <c r="L410" s="40">
        <f t="shared" si="84"/>
        <v>-62.701652128792524</v>
      </c>
    </row>
    <row r="411" spans="2:12" ht="15">
      <c r="B411">
        <v>131</v>
      </c>
      <c r="C411" s="40">
        <f t="shared" si="77"/>
        <v>-78.44156649195756</v>
      </c>
      <c r="D411" s="40">
        <f t="shared" si="78"/>
        <v>-62.023549126826026</v>
      </c>
      <c r="E411" s="40">
        <f t="shared" si="79"/>
        <v>37.679376378368566</v>
      </c>
      <c r="F411" s="40">
        <f t="shared" si="80"/>
        <v>-81.73288564425731</v>
      </c>
      <c r="I411" s="40">
        <f t="shared" si="81"/>
        <v>-5.679169414017728</v>
      </c>
      <c r="J411" s="40">
        <f t="shared" si="82"/>
        <v>-4.490504956782204</v>
      </c>
      <c r="K411" s="40">
        <f t="shared" si="83"/>
        <v>-82.36364481655544</v>
      </c>
      <c r="L411" s="40">
        <f t="shared" si="84"/>
        <v>-65.12472658316733</v>
      </c>
    </row>
    <row r="412" spans="2:12" ht="15">
      <c r="B412">
        <v>132</v>
      </c>
      <c r="C412" s="40">
        <f t="shared" si="77"/>
        <v>-76.60444431189781</v>
      </c>
      <c r="D412" s="40">
        <f t="shared" si="78"/>
        <v>-64.27876096865393</v>
      </c>
      <c r="E412" s="40">
        <f t="shared" si="79"/>
        <v>40.8591449765592</v>
      </c>
      <c r="F412" s="40">
        <f t="shared" si="80"/>
        <v>-80.19058717695312</v>
      </c>
      <c r="I412" s="40">
        <f t="shared" si="81"/>
        <v>-5.546161768181401</v>
      </c>
      <c r="J412" s="40">
        <f t="shared" si="82"/>
        <v>-4.6537822941305445</v>
      </c>
      <c r="K412" s="40">
        <f t="shared" si="83"/>
        <v>-80.4346665274927</v>
      </c>
      <c r="L412" s="40">
        <f t="shared" si="84"/>
        <v>-67.49269901708662</v>
      </c>
    </row>
    <row r="413" spans="2:12" ht="15">
      <c r="B413">
        <v>133</v>
      </c>
      <c r="C413" s="40">
        <f t="shared" si="77"/>
        <v>-74.7025071240996</v>
      </c>
      <c r="D413" s="40">
        <f t="shared" si="78"/>
        <v>-66.47958656139379</v>
      </c>
      <c r="E413" s="40">
        <f t="shared" si="79"/>
        <v>43.97591173472595</v>
      </c>
      <c r="F413" s="40">
        <f t="shared" si="80"/>
        <v>-78.52464063655174</v>
      </c>
      <c r="I413" s="40">
        <f t="shared" si="81"/>
        <v>-5.40846151578481</v>
      </c>
      <c r="J413" s="40">
        <f t="shared" si="82"/>
        <v>-4.813122067044911</v>
      </c>
      <c r="K413" s="40">
        <f t="shared" si="83"/>
        <v>-78.43763248030457</v>
      </c>
      <c r="L413" s="40">
        <f t="shared" si="84"/>
        <v>-69.80356588946348</v>
      </c>
    </row>
    <row r="414" spans="2:12" ht="15">
      <c r="B414">
        <v>134</v>
      </c>
      <c r="C414" s="40">
        <f t="shared" si="77"/>
        <v>-72.73736415730488</v>
      </c>
      <c r="D414" s="40">
        <f t="shared" si="78"/>
        <v>-68.62416378687334</v>
      </c>
      <c r="E414" s="40">
        <f t="shared" si="79"/>
        <v>47.024870824435354</v>
      </c>
      <c r="F414" s="40">
        <f t="shared" si="80"/>
        <v>-76.73761479186832</v>
      </c>
      <c r="I414" s="40">
        <f t="shared" si="81"/>
        <v>-5.266185164988874</v>
      </c>
      <c r="J414" s="40">
        <f t="shared" si="82"/>
        <v>-4.9683894581696295</v>
      </c>
      <c r="K414" s="40">
        <f t="shared" si="83"/>
        <v>-76.37423236517013</v>
      </c>
      <c r="L414" s="40">
        <f t="shared" si="84"/>
        <v>-72.055371976217</v>
      </c>
    </row>
    <row r="415" spans="2:12" ht="15">
      <c r="B415">
        <v>135</v>
      </c>
      <c r="C415" s="40">
        <f t="shared" si="77"/>
        <v>-70.71067811865477</v>
      </c>
      <c r="D415" s="40">
        <f t="shared" si="78"/>
        <v>-70.71067811865474</v>
      </c>
      <c r="E415" s="40">
        <f t="shared" si="79"/>
        <v>50.001320971764166</v>
      </c>
      <c r="F415" s="40">
        <f t="shared" si="80"/>
        <v>-74.83226510722909</v>
      </c>
      <c r="I415" s="40">
        <f t="shared" si="81"/>
        <v>-5.119453095790606</v>
      </c>
      <c r="J415" s="40">
        <f t="shared" si="82"/>
        <v>-5.119453095790604</v>
      </c>
      <c r="K415" s="40">
        <f t="shared" si="83"/>
        <v>-74.2462120245875</v>
      </c>
      <c r="L415" s="40">
        <f t="shared" si="84"/>
        <v>-74.24621202458748</v>
      </c>
    </row>
    <row r="416" spans="2:12" ht="15">
      <c r="B416">
        <v>136</v>
      </c>
      <c r="C416" s="40">
        <f t="shared" si="77"/>
        <v>-68.62416378687335</v>
      </c>
      <c r="D416" s="40">
        <f t="shared" si="78"/>
        <v>-72.73736415730487</v>
      </c>
      <c r="E416" s="40">
        <f t="shared" si="79"/>
        <v>52.90067270632256</v>
      </c>
      <c r="F416" s="40">
        <f t="shared" si="80"/>
        <v>-72.81152949374528</v>
      </c>
      <c r="I416" s="40">
        <f t="shared" si="81"/>
        <v>-4.968389458169631</v>
      </c>
      <c r="J416" s="40">
        <f t="shared" si="82"/>
        <v>-5.2661851649888725</v>
      </c>
      <c r="K416" s="40">
        <f t="shared" si="83"/>
        <v>-72.05537197621703</v>
      </c>
      <c r="L416" s="40">
        <f t="shared" si="84"/>
        <v>-76.3742323651701</v>
      </c>
    </row>
    <row r="417" spans="2:12" ht="15">
      <c r="B417">
        <v>137</v>
      </c>
      <c r="C417" s="40">
        <f t="shared" si="77"/>
        <v>-66.47958656139377</v>
      </c>
      <c r="D417" s="40">
        <f t="shared" si="78"/>
        <v>-74.70250712409961</v>
      </c>
      <c r="E417" s="40">
        <f t="shared" si="79"/>
        <v>55.718455437885055</v>
      </c>
      <c r="F417" s="40">
        <f t="shared" si="80"/>
        <v>-70.67852377926704</v>
      </c>
      <c r="I417" s="40">
        <f t="shared" si="81"/>
        <v>-4.81312206704491</v>
      </c>
      <c r="J417" s="40">
        <f t="shared" si="82"/>
        <v>-5.408461515784811</v>
      </c>
      <c r="K417" s="40">
        <f t="shared" si="83"/>
        <v>-69.80356588946347</v>
      </c>
      <c r="L417" s="40">
        <f t="shared" si="84"/>
        <v>-78.43763248030459</v>
      </c>
    </row>
    <row r="418" spans="2:12" ht="15">
      <c r="B418">
        <v>138</v>
      </c>
      <c r="C418" s="40">
        <f t="shared" si="77"/>
        <v>-64.27876096865394</v>
      </c>
      <c r="D418" s="40">
        <f t="shared" si="78"/>
        <v>-76.6044443118978</v>
      </c>
      <c r="E418" s="40">
        <f t="shared" si="79"/>
        <v>58.45032434971655</v>
      </c>
      <c r="F418" s="40">
        <f t="shared" si="80"/>
        <v>-68.43653690400278</v>
      </c>
      <c r="I418" s="40">
        <f t="shared" si="81"/>
        <v>-4.653782294130546</v>
      </c>
      <c r="J418" s="40">
        <f t="shared" si="82"/>
        <v>-5.5461617681814</v>
      </c>
      <c r="K418" s="40">
        <f t="shared" si="83"/>
        <v>-67.49269901708665</v>
      </c>
      <c r="L418" s="40">
        <f t="shared" si="84"/>
        <v>-80.43466652749268</v>
      </c>
    </row>
    <row r="419" spans="2:12" ht="15">
      <c r="B419">
        <v>139</v>
      </c>
      <c r="C419" s="40">
        <f t="shared" si="77"/>
        <v>-62.02354912682605</v>
      </c>
      <c r="D419" s="40">
        <f t="shared" si="78"/>
        <v>-78.44156649195753</v>
      </c>
      <c r="E419" s="40">
        <f t="shared" si="79"/>
        <v>61.09206709796473</v>
      </c>
      <c r="F419" s="40">
        <f t="shared" si="80"/>
        <v>-66.08902584921172</v>
      </c>
      <c r="I419" s="40">
        <f t="shared" si="81"/>
        <v>-4.490504956782206</v>
      </c>
      <c r="J419" s="40">
        <f t="shared" si="82"/>
        <v>-5.679169414017726</v>
      </c>
      <c r="K419" s="40">
        <f t="shared" si="83"/>
        <v>-65.12472658316736</v>
      </c>
      <c r="L419" s="40">
        <f t="shared" si="84"/>
        <v>-82.36364481655541</v>
      </c>
    </row>
    <row r="420" spans="2:12" ht="15">
      <c r="B420">
        <v>140</v>
      </c>
      <c r="C420" s="40">
        <f t="shared" si="77"/>
        <v>-59.71585917027862</v>
      </c>
      <c r="D420" s="40">
        <f t="shared" si="78"/>
        <v>-80.21231927550437</v>
      </c>
      <c r="E420" s="40">
        <f t="shared" si="79"/>
        <v>63.63961030678926</v>
      </c>
      <c r="F420" s="40">
        <f t="shared" si="80"/>
        <v>-63.639610306789294</v>
      </c>
      <c r="I420" s="40">
        <f t="shared" si="81"/>
        <v>-4.323428203928172</v>
      </c>
      <c r="J420" s="40">
        <f t="shared" si="82"/>
        <v>-5.807371915546517</v>
      </c>
      <c r="K420" s="40">
        <f t="shared" si="83"/>
        <v>-62.701652128792546</v>
      </c>
      <c r="L420" s="40">
        <f t="shared" si="84"/>
        <v>-84.2229352392796</v>
      </c>
    </row>
    <row r="421" spans="2:12" ht="15">
      <c r="B421">
        <v>141</v>
      </c>
      <c r="C421" s="40">
        <f t="shared" si="77"/>
        <v>-57.35764363510464</v>
      </c>
      <c r="D421" s="40">
        <f t="shared" si="78"/>
        <v>-81.91520442889916</v>
      </c>
      <c r="E421" s="40">
        <f t="shared" si="79"/>
        <v>66.08902584921164</v>
      </c>
      <c r="F421" s="40">
        <f t="shared" si="80"/>
        <v>-61.09206709796481</v>
      </c>
      <c r="I421" s="40">
        <f t="shared" si="81"/>
        <v>-4.152693399181576</v>
      </c>
      <c r="J421" s="40">
        <f t="shared" si="82"/>
        <v>-5.9306608006523</v>
      </c>
      <c r="K421" s="40">
        <f t="shared" si="83"/>
        <v>-60.22552581685987</v>
      </c>
      <c r="L421" s="40">
        <f t="shared" si="84"/>
        <v>-86.01096465034412</v>
      </c>
    </row>
    <row r="422" spans="2:12" ht="15">
      <c r="B422">
        <v>142</v>
      </c>
      <c r="C422" s="40">
        <f t="shared" si="77"/>
        <v>-54.95089780708059</v>
      </c>
      <c r="D422" s="40">
        <f t="shared" si="78"/>
        <v>-83.54878114129365</v>
      </c>
      <c r="E422" s="40">
        <f t="shared" si="79"/>
        <v>68.43653690400279</v>
      </c>
      <c r="F422" s="40">
        <f t="shared" si="80"/>
        <v>-58.45032434971651</v>
      </c>
      <c r="I422" s="40">
        <f t="shared" si="81"/>
        <v>-3.9784450012326347</v>
      </c>
      <c r="J422" s="40">
        <f t="shared" si="82"/>
        <v>-6.048931754629661</v>
      </c>
      <c r="K422" s="40">
        <f t="shared" si="83"/>
        <v>-57.69844269743462</v>
      </c>
      <c r="L422" s="40">
        <f t="shared" si="84"/>
        <v>-87.72622019835833</v>
      </c>
    </row>
    <row r="423" spans="2:12" ht="15">
      <c r="B423">
        <v>143</v>
      </c>
      <c r="C423" s="40">
        <f t="shared" si="77"/>
        <v>-52.49765803345603</v>
      </c>
      <c r="D423" s="40">
        <f t="shared" si="78"/>
        <v>-85.11166724369997</v>
      </c>
      <c r="E423" s="40">
        <f t="shared" si="79"/>
        <v>70.67852377926701</v>
      </c>
      <c r="F423" s="40">
        <f t="shared" si="80"/>
        <v>-55.71845543788509</v>
      </c>
      <c r="I423" s="40">
        <f t="shared" si="81"/>
        <v>-3.8008304416222165</v>
      </c>
      <c r="J423" s="40">
        <f t="shared" si="82"/>
        <v>-6.162084708443877</v>
      </c>
      <c r="K423" s="40">
        <f t="shared" si="83"/>
        <v>-55.12254093512883</v>
      </c>
      <c r="L423" s="40">
        <f t="shared" si="84"/>
        <v>-89.36725060588496</v>
      </c>
    </row>
    <row r="424" spans="2:12" ht="15">
      <c r="B424">
        <v>144</v>
      </c>
      <c r="C424" s="40">
        <f t="shared" si="77"/>
        <v>-50.00000000000004</v>
      </c>
      <c r="D424" s="40">
        <f t="shared" si="78"/>
        <v>-86.60254037844383</v>
      </c>
      <c r="E424" s="40">
        <f t="shared" si="79"/>
        <v>72.81152949374525</v>
      </c>
      <c r="F424" s="40">
        <f t="shared" si="80"/>
        <v>-52.9006727063226</v>
      </c>
      <c r="I424" s="40">
        <f t="shared" si="81"/>
        <v>-3.620000000000003</v>
      </c>
      <c r="J424" s="40">
        <f t="shared" si="82"/>
        <v>-6.270023923399334</v>
      </c>
      <c r="K424" s="40">
        <f t="shared" si="83"/>
        <v>-52.50000000000005</v>
      </c>
      <c r="L424" s="40">
        <f t="shared" si="84"/>
        <v>-90.93266739736603</v>
      </c>
    </row>
    <row r="425" spans="2:12" ht="15">
      <c r="B425">
        <v>145</v>
      </c>
      <c r="C425" s="40">
        <f t="shared" si="77"/>
        <v>-47.46003697476403</v>
      </c>
      <c r="D425" s="40">
        <f t="shared" si="78"/>
        <v>-88.02013911801112</v>
      </c>
      <c r="E425" s="40">
        <f t="shared" si="79"/>
        <v>74.83226510722908</v>
      </c>
      <c r="F425" s="40">
        <f t="shared" si="80"/>
        <v>-50.001320971764194</v>
      </c>
      <c r="I425" s="40">
        <f t="shared" si="81"/>
        <v>-3.436106676972916</v>
      </c>
      <c r="J425" s="40">
        <f t="shared" si="82"/>
        <v>-6.372658072144005</v>
      </c>
      <c r="K425" s="40">
        <f t="shared" si="83"/>
        <v>-49.833038823502235</v>
      </c>
      <c r="L425" s="40">
        <f t="shared" si="84"/>
        <v>-92.42114607391167</v>
      </c>
    </row>
    <row r="426" spans="2:12" ht="15">
      <c r="B426">
        <v>146</v>
      </c>
      <c r="C426" s="40">
        <f t="shared" si="77"/>
        <v>-44.87991802004624</v>
      </c>
      <c r="D426" s="40">
        <f t="shared" si="78"/>
        <v>-89.36326403234122</v>
      </c>
      <c r="E426" s="40">
        <f t="shared" si="79"/>
        <v>76.73761479186827</v>
      </c>
      <c r="F426" s="40">
        <f t="shared" si="80"/>
        <v>-47.02487082443545</v>
      </c>
      <c r="I426" s="40">
        <f t="shared" si="81"/>
        <v>-3.2493060646513476</v>
      </c>
      <c r="J426" s="40">
        <f t="shared" si="82"/>
        <v>-6.469900315941504</v>
      </c>
      <c r="K426" s="40">
        <f t="shared" si="83"/>
        <v>-47.12391392104855</v>
      </c>
      <c r="L426" s="40">
        <f t="shared" si="84"/>
        <v>-93.83142723395828</v>
      </c>
    </row>
    <row r="427" spans="2:12" ht="15">
      <c r="B427">
        <v>147</v>
      </c>
      <c r="C427" s="40">
        <f t="shared" si="77"/>
        <v>-42.26182617406992</v>
      </c>
      <c r="D427" s="40">
        <f t="shared" si="78"/>
        <v>-90.630778703665</v>
      </c>
      <c r="E427" s="40">
        <f t="shared" si="79"/>
        <v>78.52464063655175</v>
      </c>
      <c r="F427" s="40">
        <f t="shared" si="80"/>
        <v>-43.97591173472591</v>
      </c>
      <c r="I427" s="40">
        <f t="shared" si="81"/>
        <v>-3.059756215002662</v>
      </c>
      <c r="J427" s="40">
        <f t="shared" si="82"/>
        <v>-6.561668378145346</v>
      </c>
      <c r="K427" s="40">
        <f t="shared" si="83"/>
        <v>-44.37491748277341</v>
      </c>
      <c r="L427" s="40">
        <f t="shared" si="84"/>
        <v>-95.16231763884825</v>
      </c>
    </row>
    <row r="428" spans="2:12" ht="15">
      <c r="B428">
        <v>148</v>
      </c>
      <c r="C428" s="40">
        <f t="shared" si="77"/>
        <v>-39.60797660391569</v>
      </c>
      <c r="D428" s="40">
        <f t="shared" si="78"/>
        <v>-91.8216106880274</v>
      </c>
      <c r="E428" s="40">
        <f t="shared" si="79"/>
        <v>80.1905871769531</v>
      </c>
      <c r="F428" s="40">
        <f t="shared" si="80"/>
        <v>-40.85914497655923</v>
      </c>
      <c r="I428" s="40">
        <f t="shared" si="81"/>
        <v>-2.8676175061234956</v>
      </c>
      <c r="J428" s="40">
        <f t="shared" si="82"/>
        <v>-6.647884613813184</v>
      </c>
      <c r="K428" s="40">
        <f t="shared" si="83"/>
        <v>-41.58837543411147</v>
      </c>
      <c r="L428" s="40">
        <f t="shared" si="84"/>
        <v>-96.41269122242878</v>
      </c>
    </row>
    <row r="429" spans="2:12" ht="15">
      <c r="B429">
        <v>149</v>
      </c>
      <c r="C429" s="40">
        <f t="shared" si="77"/>
        <v>-36.92061473126847</v>
      </c>
      <c r="D429" s="40">
        <f t="shared" si="78"/>
        <v>-92.93475242268224</v>
      </c>
      <c r="E429" s="40">
        <f t="shared" si="79"/>
        <v>81.73288564425731</v>
      </c>
      <c r="F429" s="40">
        <f t="shared" si="80"/>
        <v>-37.679376378368524</v>
      </c>
      <c r="I429" s="40">
        <f t="shared" si="81"/>
        <v>-2.6730525065438377</v>
      </c>
      <c r="J429" s="40">
        <f t="shared" si="82"/>
        <v>-6.7284760754021935</v>
      </c>
      <c r="K429" s="40">
        <f t="shared" si="83"/>
        <v>-38.7666454678319</v>
      </c>
      <c r="L429" s="40">
        <f t="shared" si="84"/>
        <v>-97.58149004381634</v>
      </c>
    </row>
    <row r="430" spans="2:12" ht="15">
      <c r="B430">
        <v>150</v>
      </c>
      <c r="C430" s="40">
        <f t="shared" si="77"/>
        <v>-34.20201433256694</v>
      </c>
      <c r="D430" s="40">
        <f t="shared" si="78"/>
        <v>-93.96926207859082</v>
      </c>
      <c r="E430" s="40">
        <f t="shared" si="79"/>
        <v>83.14915792601579</v>
      </c>
      <c r="F430" s="40">
        <f t="shared" si="80"/>
        <v>-34.44150891285813</v>
      </c>
      <c r="I430" s="40">
        <f t="shared" si="81"/>
        <v>-2.4762258376778465</v>
      </c>
      <c r="J430" s="40">
        <f t="shared" si="82"/>
        <v>-6.803374574489975</v>
      </c>
      <c r="K430" s="40">
        <f t="shared" si="83"/>
        <v>-35.912115049195286</v>
      </c>
      <c r="L430" s="40">
        <f t="shared" si="84"/>
        <v>-98.66772518252036</v>
      </c>
    </row>
    <row r="431" spans="2:12" ht="15">
      <c r="B431">
        <v>151</v>
      </c>
      <c r="C431" s="40">
        <f t="shared" si="77"/>
        <v>-31.454475615161375</v>
      </c>
      <c r="D431" s="40">
        <f t="shared" si="78"/>
        <v>-94.92426435730339</v>
      </c>
      <c r="E431" s="40">
        <f t="shared" si="79"/>
        <v>84.43722023302355</v>
      </c>
      <c r="F431" s="40">
        <f t="shared" si="80"/>
        <v>-31.150535136974405</v>
      </c>
      <c r="I431" s="40">
        <f t="shared" si="81"/>
        <v>-2.277304034537684</v>
      </c>
      <c r="J431" s="40">
        <f t="shared" si="82"/>
        <v>-6.872516739468765</v>
      </c>
      <c r="K431" s="40">
        <f t="shared" si="83"/>
        <v>-33.027199395919446</v>
      </c>
      <c r="L431" s="40">
        <f t="shared" si="84"/>
        <v>-99.67047757516856</v>
      </c>
    </row>
    <row r="432" spans="2:12" ht="15">
      <c r="B432">
        <v>152</v>
      </c>
      <c r="C432" s="40">
        <f t="shared" si="77"/>
        <v>-28.680323271109064</v>
      </c>
      <c r="D432" s="40">
        <f t="shared" si="78"/>
        <v>-95.79895123154888</v>
      </c>
      <c r="E432" s="40">
        <f t="shared" si="79"/>
        <v>85.59508646656381</v>
      </c>
      <c r="F432" s="40">
        <f t="shared" si="80"/>
        <v>-27.811529493745287</v>
      </c>
      <c r="I432" s="40">
        <f t="shared" si="81"/>
        <v>-2.0764554048282964</v>
      </c>
      <c r="J432" s="40">
        <f t="shared" si="82"/>
        <v>-6.935844069164139</v>
      </c>
      <c r="K432" s="40">
        <f t="shared" si="83"/>
        <v>-30.11433943466452</v>
      </c>
      <c r="L432" s="40">
        <f t="shared" si="84"/>
        <v>-100.58889879312632</v>
      </c>
    </row>
    <row r="433" spans="2:12" ht="15">
      <c r="B433">
        <v>153</v>
      </c>
      <c r="C433" s="40">
        <f t="shared" si="77"/>
        <v>-25.881904510252063</v>
      </c>
      <c r="D433" s="40">
        <f t="shared" si="78"/>
        <v>-96.59258262890683</v>
      </c>
      <c r="E433" s="40">
        <f t="shared" si="79"/>
        <v>86.62097128082826</v>
      </c>
      <c r="F433" s="40">
        <f t="shared" si="80"/>
        <v>-24.429640487856684</v>
      </c>
      <c r="I433" s="40">
        <f t="shared" si="81"/>
        <v>-1.8738498865422495</v>
      </c>
      <c r="J433" s="40">
        <f t="shared" si="82"/>
        <v>-6.993302982332855</v>
      </c>
      <c r="K433" s="40">
        <f t="shared" si="83"/>
        <v>-27.175999735764666</v>
      </c>
      <c r="L433" s="40">
        <f t="shared" si="84"/>
        <v>-101.42221176035217</v>
      </c>
    </row>
    <row r="434" spans="2:12" ht="15">
      <c r="B434">
        <v>154</v>
      </c>
      <c r="C434" s="40">
        <f t="shared" si="77"/>
        <v>-23.061587074244038</v>
      </c>
      <c r="D434" s="40">
        <f t="shared" si="78"/>
        <v>-97.30448705798239</v>
      </c>
      <c r="E434" s="40">
        <f t="shared" si="79"/>
        <v>87.5132928357909</v>
      </c>
      <c r="F434" s="40">
        <f t="shared" si="80"/>
        <v>-21.01008274703147</v>
      </c>
      <c r="I434" s="40">
        <f t="shared" si="81"/>
        <v>-1.6696589041752685</v>
      </c>
      <c r="J434" s="40">
        <f t="shared" si="82"/>
        <v>-7.044844862997925</v>
      </c>
      <c r="K434" s="40">
        <f t="shared" si="83"/>
        <v>-24.214666427956242</v>
      </c>
      <c r="L434" s="40">
        <f t="shared" si="84"/>
        <v>-102.1697114108815</v>
      </c>
    </row>
    <row r="435" spans="2:12" ht="15">
      <c r="B435">
        <v>155</v>
      </c>
      <c r="C435" s="40">
        <f t="shared" si="77"/>
        <v>-20.221757233203846</v>
      </c>
      <c r="D435" s="40">
        <f t="shared" si="78"/>
        <v>-97.93406217655513</v>
      </c>
      <c r="E435" s="40">
        <f t="shared" si="79"/>
        <v>88.27067523629073</v>
      </c>
      <c r="F435" s="40">
        <f t="shared" si="80"/>
        <v>-17.558128981451585</v>
      </c>
      <c r="I435" s="40">
        <f t="shared" si="81"/>
        <v>-1.4640552236839586</v>
      </c>
      <c r="J435" s="40">
        <f t="shared" si="82"/>
        <v>-7.090426101582592</v>
      </c>
      <c r="K435" s="40">
        <f t="shared" si="83"/>
        <v>-21.23284509486404</v>
      </c>
      <c r="L435" s="40">
        <f t="shared" si="84"/>
        <v>-102.8307652853829</v>
      </c>
    </row>
    <row r="436" spans="2:12" ht="15">
      <c r="B436">
        <v>156</v>
      </c>
      <c r="C436" s="40">
        <f t="shared" si="77"/>
        <v>-17.364817766693033</v>
      </c>
      <c r="D436" s="40">
        <f t="shared" si="78"/>
        <v>-98.4807753012208</v>
      </c>
      <c r="E436" s="40">
        <f t="shared" si="79"/>
        <v>88.89195065356239</v>
      </c>
      <c r="F436" s="40">
        <f t="shared" si="80"/>
        <v>-14.0791018536208</v>
      </c>
      <c r="I436" s="40">
        <f t="shared" si="81"/>
        <v>-1.2572128063085757</v>
      </c>
      <c r="J436" s="40">
        <f t="shared" si="82"/>
        <v>-7.1300081318083866</v>
      </c>
      <c r="K436" s="40">
        <f t="shared" si="83"/>
        <v>-18.233058655027683</v>
      </c>
      <c r="L436" s="40">
        <f t="shared" si="84"/>
        <v>-103.40481406628184</v>
      </c>
    </row>
    <row r="437" spans="2:12" ht="15">
      <c r="B437">
        <v>157</v>
      </c>
      <c r="C437" s="40">
        <f t="shared" si="77"/>
        <v>-14.493185930724707</v>
      </c>
      <c r="D437" s="40">
        <f t="shared" si="78"/>
        <v>-98.94416385809444</v>
      </c>
      <c r="E437" s="40">
        <f t="shared" si="79"/>
        <v>89.37616112594336</v>
      </c>
      <c r="F437" s="40">
        <f t="shared" si="80"/>
        <v>-10.578365771205469</v>
      </c>
      <c r="I437" s="40">
        <f t="shared" si="81"/>
        <v>-1.0493066613844688</v>
      </c>
      <c r="J437" s="40">
        <f t="shared" si="82"/>
        <v>-7.163557463326038</v>
      </c>
      <c r="K437" s="40">
        <f t="shared" si="83"/>
        <v>-15.217845227260941</v>
      </c>
      <c r="L437" s="40">
        <f t="shared" si="84"/>
        <v>-103.89137205099917</v>
      </c>
    </row>
    <row r="438" spans="2:12" ht="15">
      <c r="B438">
        <v>158</v>
      </c>
      <c r="C438" s="40">
        <f t="shared" si="77"/>
        <v>-11.609291412522998</v>
      </c>
      <c r="D438" s="40">
        <f t="shared" si="78"/>
        <v>-99.32383577419431</v>
      </c>
      <c r="E438" s="40">
        <f t="shared" si="79"/>
        <v>89.72256003598152</v>
      </c>
      <c r="F438" s="40">
        <f t="shared" si="80"/>
        <v>-7.0613186155060275</v>
      </c>
      <c r="I438" s="40">
        <f t="shared" si="81"/>
        <v>-0.8405126982666651</v>
      </c>
      <c r="J438" s="40">
        <f t="shared" si="82"/>
        <v>-7.191045710051668</v>
      </c>
      <c r="K438" s="40">
        <f t="shared" si="83"/>
        <v>-12.189755983149148</v>
      </c>
      <c r="L438" s="40">
        <f t="shared" si="84"/>
        <v>-104.29002756290402</v>
      </c>
    </row>
    <row r="439" spans="2:12" ht="15">
      <c r="B439">
        <v>159</v>
      </c>
      <c r="C439" s="40">
        <f t="shared" si="77"/>
        <v>-8.715574274765824</v>
      </c>
      <c r="D439" s="40">
        <f t="shared" si="78"/>
        <v>-99.61946980917456</v>
      </c>
      <c r="E439" s="40">
        <f t="shared" si="79"/>
        <v>89.93061326166506</v>
      </c>
      <c r="F439" s="40">
        <f t="shared" si="80"/>
        <v>-3.533383418316217</v>
      </c>
      <c r="I439" s="40">
        <f t="shared" si="81"/>
        <v>-0.6310075774930457</v>
      </c>
      <c r="J439" s="40">
        <f t="shared" si="82"/>
        <v>-7.212449614184238</v>
      </c>
      <c r="K439" s="40">
        <f t="shared" si="83"/>
        <v>-9.151352988504117</v>
      </c>
      <c r="L439" s="40">
        <f t="shared" si="84"/>
        <v>-104.60044329963328</v>
      </c>
    </row>
    <row r="440" spans="2:12" ht="15">
      <c r="B440">
        <v>160</v>
      </c>
      <c r="C440" s="40">
        <f t="shared" si="77"/>
        <v>-5.814482891047624</v>
      </c>
      <c r="D440" s="40">
        <f t="shared" si="78"/>
        <v>-99.83081582712681</v>
      </c>
      <c r="E440" s="40">
        <f t="shared" si="79"/>
        <v>90</v>
      </c>
      <c r="F440" s="40">
        <f t="shared" si="80"/>
        <v>-2.205267218835516E-14</v>
      </c>
      <c r="I440" s="40">
        <f t="shared" si="81"/>
        <v>-0.42096856131184796</v>
      </c>
      <c r="J440" s="40">
        <f t="shared" si="82"/>
        <v>-7.227751065883981</v>
      </c>
      <c r="K440" s="40">
        <f t="shared" si="83"/>
        <v>-6.105207035600005</v>
      </c>
      <c r="L440" s="40">
        <f t="shared" si="84"/>
        <v>-104.82235661848316</v>
      </c>
    </row>
    <row r="441" spans="2:12" ht="15">
      <c r="B441">
        <v>161</v>
      </c>
      <c r="C441" s="40">
        <f t="shared" si="77"/>
        <v>-2.9084718743111257</v>
      </c>
      <c r="D441" s="40">
        <f t="shared" si="78"/>
        <v>-99.95769500822006</v>
      </c>
      <c r="I441" s="40">
        <f t="shared" si="81"/>
        <v>-0.21057336370012553</v>
      </c>
      <c r="J441" s="40">
        <f t="shared" si="82"/>
        <v>-7.236937118595132</v>
      </c>
      <c r="K441" s="40">
        <f t="shared" si="83"/>
        <v>-3.053895468026682</v>
      </c>
      <c r="L441" s="40">
        <f t="shared" si="84"/>
        <v>-104.95557975863106</v>
      </c>
    </row>
    <row r="442" spans="2:12" ht="15">
      <c r="B442">
        <v>162</v>
      </c>
      <c r="C442" s="40">
        <f t="shared" si="77"/>
        <v>-1.83772268236293E-14</v>
      </c>
      <c r="D442" s="40">
        <f t="shared" si="78"/>
        <v>-100</v>
      </c>
      <c r="I442" s="40">
        <f t="shared" si="81"/>
        <v>-1.3305112220307614E-15</v>
      </c>
      <c r="J442" s="40">
        <f t="shared" si="82"/>
        <v>-7.24</v>
      </c>
      <c r="K442" s="40">
        <f t="shared" si="83"/>
        <v>-1.9296088164810765E-14</v>
      </c>
      <c r="L442" s="40">
        <f t="shared" si="84"/>
        <v>-105</v>
      </c>
    </row>
    <row r="443" spans="2:12" ht="15">
      <c r="B443">
        <v>163</v>
      </c>
      <c r="C443" s="40">
        <f t="shared" si="77"/>
        <v>2.9084718743110893</v>
      </c>
      <c r="D443" s="40">
        <f t="shared" si="78"/>
        <v>-99.95769500822006</v>
      </c>
      <c r="I443" s="40">
        <f t="shared" si="81"/>
        <v>0.2105733637001229</v>
      </c>
      <c r="J443" s="40">
        <f t="shared" si="82"/>
        <v>-7.236937118595132</v>
      </c>
      <c r="K443" s="40">
        <f t="shared" si="83"/>
        <v>3.053895468026644</v>
      </c>
      <c r="L443" s="40">
        <f t="shared" si="84"/>
        <v>-104.95557975863106</v>
      </c>
    </row>
    <row r="444" spans="2:12" ht="15">
      <c r="B444">
        <v>164</v>
      </c>
      <c r="C444" s="40">
        <f t="shared" si="77"/>
        <v>5.814482891047498</v>
      </c>
      <c r="D444" s="40">
        <f t="shared" si="78"/>
        <v>-99.83081582712683</v>
      </c>
      <c r="I444" s="40">
        <f t="shared" si="81"/>
        <v>0.4209685613118389</v>
      </c>
      <c r="J444" s="40">
        <f t="shared" si="82"/>
        <v>-7.227751065883982</v>
      </c>
      <c r="K444" s="40">
        <f t="shared" si="83"/>
        <v>6.105207035599873</v>
      </c>
      <c r="L444" s="40">
        <f t="shared" si="84"/>
        <v>-104.82235661848317</v>
      </c>
    </row>
    <row r="445" spans="2:12" ht="15">
      <c r="B445">
        <v>165</v>
      </c>
      <c r="C445" s="40">
        <f t="shared" si="77"/>
        <v>8.715574274765789</v>
      </c>
      <c r="D445" s="40">
        <f t="shared" si="78"/>
        <v>-99.61946980917456</v>
      </c>
      <c r="I445" s="40">
        <f t="shared" si="81"/>
        <v>0.6310075774930431</v>
      </c>
      <c r="J445" s="40">
        <f t="shared" si="82"/>
        <v>-7.212449614184238</v>
      </c>
      <c r="K445" s="40">
        <f t="shared" si="83"/>
        <v>9.151352988504078</v>
      </c>
      <c r="L445" s="40">
        <f t="shared" si="84"/>
        <v>-104.60044329963328</v>
      </c>
    </row>
    <row r="446" spans="2:12" ht="15">
      <c r="B446">
        <v>166</v>
      </c>
      <c r="C446" s="40">
        <f t="shared" si="77"/>
        <v>11.60929141252305</v>
      </c>
      <c r="D446" s="40">
        <f t="shared" si="78"/>
        <v>-99.3238357741943</v>
      </c>
      <c r="I446" s="40">
        <f t="shared" si="81"/>
        <v>0.8405126982666689</v>
      </c>
      <c r="J446" s="40">
        <f t="shared" si="82"/>
        <v>-7.191045710051667</v>
      </c>
      <c r="K446" s="40">
        <f t="shared" si="83"/>
        <v>12.189755983149203</v>
      </c>
      <c r="L446" s="40">
        <f t="shared" si="84"/>
        <v>-104.290027562904</v>
      </c>
    </row>
    <row r="447" spans="2:12" ht="15">
      <c r="B447">
        <v>167</v>
      </c>
      <c r="C447" s="40">
        <f t="shared" si="77"/>
        <v>14.493185930724668</v>
      </c>
      <c r="D447" s="40">
        <f t="shared" si="78"/>
        <v>-98.94416385809446</v>
      </c>
      <c r="I447" s="40">
        <f t="shared" si="81"/>
        <v>1.049306661384466</v>
      </c>
      <c r="J447" s="40">
        <f t="shared" si="82"/>
        <v>-7.163557463326039</v>
      </c>
      <c r="K447" s="40">
        <f t="shared" si="83"/>
        <v>15.2178452272609</v>
      </c>
      <c r="L447" s="40">
        <f t="shared" si="84"/>
        <v>-103.89137205099918</v>
      </c>
    </row>
    <row r="448" spans="2:12" ht="15">
      <c r="B448">
        <v>168</v>
      </c>
      <c r="C448" s="40">
        <f t="shared" si="77"/>
        <v>17.364817766693083</v>
      </c>
      <c r="D448" s="40">
        <f t="shared" si="78"/>
        <v>-98.4807753012208</v>
      </c>
      <c r="I448" s="40">
        <f t="shared" si="81"/>
        <v>1.2572128063085792</v>
      </c>
      <c r="J448" s="40">
        <f t="shared" si="82"/>
        <v>-7.1300081318083866</v>
      </c>
      <c r="K448" s="40">
        <f t="shared" si="83"/>
        <v>18.233058655027737</v>
      </c>
      <c r="L448" s="40">
        <f t="shared" si="84"/>
        <v>-103.40481406628184</v>
      </c>
    </row>
    <row r="449" spans="2:12" ht="15">
      <c r="B449">
        <v>169</v>
      </c>
      <c r="C449" s="40">
        <f t="shared" si="77"/>
        <v>20.22175723320381</v>
      </c>
      <c r="D449" s="40">
        <f t="shared" si="78"/>
        <v>-97.93406217655514</v>
      </c>
      <c r="I449" s="40">
        <f t="shared" si="81"/>
        <v>1.464055223683956</v>
      </c>
      <c r="J449" s="40">
        <f t="shared" si="82"/>
        <v>-7.090426101582593</v>
      </c>
      <c r="K449" s="40">
        <f t="shared" si="83"/>
        <v>21.232845094864</v>
      </c>
      <c r="L449" s="40">
        <f t="shared" si="84"/>
        <v>-102.83076528538291</v>
      </c>
    </row>
    <row r="450" spans="2:12" ht="15">
      <c r="B450">
        <v>170</v>
      </c>
      <c r="C450" s="40">
        <f t="shared" si="77"/>
        <v>23.061587074244002</v>
      </c>
      <c r="D450" s="40">
        <f t="shared" si="78"/>
        <v>-97.30448705798239</v>
      </c>
      <c r="I450" s="40">
        <f t="shared" si="81"/>
        <v>1.6696589041752659</v>
      </c>
      <c r="J450" s="40">
        <f t="shared" si="82"/>
        <v>-7.044844862997925</v>
      </c>
      <c r="K450" s="40">
        <f t="shared" si="83"/>
        <v>24.214666427956203</v>
      </c>
      <c r="L450" s="40">
        <f t="shared" si="84"/>
        <v>-102.1697114108815</v>
      </c>
    </row>
    <row r="451" spans="2:12" ht="15">
      <c r="B451">
        <v>171</v>
      </c>
      <c r="C451" s="40">
        <f t="shared" si="77"/>
        <v>25.881904510252028</v>
      </c>
      <c r="D451" s="40">
        <f t="shared" si="78"/>
        <v>-96.59258262890684</v>
      </c>
      <c r="I451" s="40">
        <f t="shared" si="81"/>
        <v>1.873849886542247</v>
      </c>
      <c r="J451" s="40">
        <f t="shared" si="82"/>
        <v>-6.993302982332856</v>
      </c>
      <c r="K451" s="40">
        <f t="shared" si="83"/>
        <v>27.17599973576463</v>
      </c>
      <c r="L451" s="40">
        <f t="shared" si="84"/>
        <v>-101.42221176035218</v>
      </c>
    </row>
    <row r="452" spans="2:12" ht="15">
      <c r="B452">
        <v>172</v>
      </c>
      <c r="C452" s="40">
        <f t="shared" si="77"/>
        <v>28.68032327110903</v>
      </c>
      <c r="D452" s="40">
        <f t="shared" si="78"/>
        <v>-95.79895123154888</v>
      </c>
      <c r="I452" s="40">
        <f t="shared" si="81"/>
        <v>2.076455404828294</v>
      </c>
      <c r="J452" s="40">
        <f t="shared" si="82"/>
        <v>-6.93584406916414</v>
      </c>
      <c r="K452" s="40">
        <f t="shared" si="83"/>
        <v>30.114339434664483</v>
      </c>
      <c r="L452" s="40">
        <f t="shared" si="84"/>
        <v>-100.58889879312633</v>
      </c>
    </row>
    <row r="453" spans="2:12" ht="15">
      <c r="B453">
        <v>173</v>
      </c>
      <c r="C453" s="40">
        <f t="shared" si="77"/>
        <v>31.454475615161343</v>
      </c>
      <c r="D453" s="40">
        <f t="shared" si="78"/>
        <v>-94.9242643573034</v>
      </c>
      <c r="I453" s="40">
        <f t="shared" si="81"/>
        <v>2.277304034537681</v>
      </c>
      <c r="J453" s="40">
        <f t="shared" si="82"/>
        <v>-6.872516739468766</v>
      </c>
      <c r="K453" s="40">
        <f t="shared" si="83"/>
        <v>33.02719939591941</v>
      </c>
      <c r="L453" s="40">
        <f t="shared" si="84"/>
        <v>-99.67047757516858</v>
      </c>
    </row>
    <row r="454" spans="2:12" ht="15">
      <c r="B454">
        <v>174</v>
      </c>
      <c r="C454" s="40">
        <f t="shared" si="77"/>
        <v>34.20201433256682</v>
      </c>
      <c r="D454" s="40">
        <f t="shared" si="78"/>
        <v>-93.96926207859086</v>
      </c>
      <c r="I454" s="40">
        <f t="shared" si="81"/>
        <v>2.4762258376778377</v>
      </c>
      <c r="J454" s="40">
        <f t="shared" si="82"/>
        <v>-6.803374574489978</v>
      </c>
      <c r="K454" s="40">
        <f t="shared" si="83"/>
        <v>35.91211504919516</v>
      </c>
      <c r="L454" s="40">
        <f t="shared" si="84"/>
        <v>-98.6677251825204</v>
      </c>
    </row>
    <row r="455" spans="2:12" ht="15">
      <c r="B455">
        <v>175</v>
      </c>
      <c r="C455" s="40">
        <f t="shared" si="77"/>
        <v>36.92061473126836</v>
      </c>
      <c r="D455" s="40">
        <f t="shared" si="78"/>
        <v>-92.93475242268228</v>
      </c>
      <c r="I455" s="40">
        <f t="shared" si="81"/>
        <v>2.6730525065438293</v>
      </c>
      <c r="J455" s="40">
        <f t="shared" si="82"/>
        <v>-6.728476075402197</v>
      </c>
      <c r="K455" s="40">
        <f t="shared" si="83"/>
        <v>38.76664546783178</v>
      </c>
      <c r="L455" s="40">
        <f t="shared" si="84"/>
        <v>-97.58149004381639</v>
      </c>
    </row>
    <row r="456" spans="2:12" ht="15">
      <c r="B456">
        <v>176</v>
      </c>
      <c r="C456" s="40">
        <f t="shared" si="77"/>
        <v>39.60797660391565</v>
      </c>
      <c r="D456" s="40">
        <f t="shared" si="78"/>
        <v>-91.8216106880274</v>
      </c>
      <c r="I456" s="40">
        <f t="shared" si="81"/>
        <v>2.8676175061234934</v>
      </c>
      <c r="J456" s="40">
        <f t="shared" si="82"/>
        <v>-6.647884613813185</v>
      </c>
      <c r="K456" s="40">
        <f t="shared" si="83"/>
        <v>41.588375434111434</v>
      </c>
      <c r="L456" s="40">
        <f t="shared" si="84"/>
        <v>-96.41269122242878</v>
      </c>
    </row>
    <row r="457" spans="2:12" ht="15">
      <c r="B457">
        <v>177</v>
      </c>
      <c r="C457" s="40">
        <f t="shared" si="77"/>
        <v>42.26182617406996</v>
      </c>
      <c r="D457" s="40">
        <f t="shared" si="78"/>
        <v>-90.63077870366499</v>
      </c>
      <c r="I457" s="40">
        <f t="shared" si="81"/>
        <v>3.059756215002665</v>
      </c>
      <c r="J457" s="40">
        <f t="shared" si="82"/>
        <v>-6.561668378145345</v>
      </c>
      <c r="K457" s="40">
        <f t="shared" si="83"/>
        <v>44.37491748277346</v>
      </c>
      <c r="L457" s="40">
        <f t="shared" si="84"/>
        <v>-95.16231763884824</v>
      </c>
    </row>
    <row r="458" spans="2:12" ht="15">
      <c r="B458">
        <v>178</v>
      </c>
      <c r="C458" s="40">
        <f t="shared" si="77"/>
        <v>44.879918020046205</v>
      </c>
      <c r="D458" s="40">
        <f t="shared" si="78"/>
        <v>-89.36326403234122</v>
      </c>
      <c r="I458" s="40">
        <f t="shared" si="81"/>
        <v>3.2493060646513454</v>
      </c>
      <c r="J458" s="40">
        <f t="shared" si="82"/>
        <v>-6.469900315941505</v>
      </c>
      <c r="K458" s="40">
        <f t="shared" si="83"/>
        <v>47.12391392104852</v>
      </c>
      <c r="L458" s="40">
        <f t="shared" si="84"/>
        <v>-93.8314272339583</v>
      </c>
    </row>
    <row r="459" spans="2:12" ht="15">
      <c r="B459">
        <v>179</v>
      </c>
      <c r="C459" s="40">
        <f t="shared" si="77"/>
        <v>47.46003697476407</v>
      </c>
      <c r="D459" s="40">
        <f t="shared" si="78"/>
        <v>-88.0201391180111</v>
      </c>
      <c r="I459" s="40">
        <f t="shared" si="81"/>
        <v>3.436106676972919</v>
      </c>
      <c r="J459" s="40">
        <f t="shared" si="82"/>
        <v>-6.372658072144004</v>
      </c>
      <c r="K459" s="40">
        <f t="shared" si="83"/>
        <v>49.83303882350228</v>
      </c>
      <c r="L459" s="40">
        <f t="shared" si="84"/>
        <v>-92.42114607391166</v>
      </c>
    </row>
    <row r="460" spans="2:12" ht="15">
      <c r="B460">
        <v>180</v>
      </c>
      <c r="C460" s="40">
        <f t="shared" si="77"/>
        <v>50.000000000000014</v>
      </c>
      <c r="D460" s="40">
        <f t="shared" si="78"/>
        <v>-86.60254037844386</v>
      </c>
      <c r="I460" s="40">
        <f t="shared" si="81"/>
        <v>3.620000000000001</v>
      </c>
      <c r="J460" s="40">
        <f t="shared" si="82"/>
        <v>-6.270023923399336</v>
      </c>
      <c r="K460" s="40">
        <f t="shared" si="83"/>
        <v>52.500000000000014</v>
      </c>
      <c r="L460" s="40">
        <f t="shared" si="84"/>
        <v>-90.93266739736605</v>
      </c>
    </row>
    <row r="461" spans="2:12" ht="15">
      <c r="B461">
        <v>181</v>
      </c>
      <c r="C461" s="40">
        <f t="shared" si="77"/>
        <v>52.497658033456</v>
      </c>
      <c r="D461" s="40">
        <f t="shared" si="78"/>
        <v>-85.11166724369998</v>
      </c>
      <c r="I461" s="40">
        <f t="shared" si="81"/>
        <v>3.8008304416222143</v>
      </c>
      <c r="J461" s="40">
        <f t="shared" si="82"/>
        <v>-6.162084708443879</v>
      </c>
      <c r="K461" s="40">
        <f t="shared" si="83"/>
        <v>55.1225409351288</v>
      </c>
      <c r="L461" s="40">
        <f t="shared" si="84"/>
        <v>-89.36725060588499</v>
      </c>
    </row>
    <row r="462" spans="2:12" ht="15">
      <c r="B462">
        <v>182</v>
      </c>
      <c r="C462" s="40">
        <f t="shared" si="77"/>
        <v>54.95089780708056</v>
      </c>
      <c r="D462" s="40">
        <f t="shared" si="78"/>
        <v>-83.54878114129367</v>
      </c>
      <c r="I462" s="40">
        <f t="shared" si="81"/>
        <v>3.9784450012326324</v>
      </c>
      <c r="J462" s="40">
        <f t="shared" si="82"/>
        <v>-6.048931754629662</v>
      </c>
      <c r="K462" s="40">
        <f t="shared" si="83"/>
        <v>57.69844269743459</v>
      </c>
      <c r="L462" s="40">
        <f t="shared" si="84"/>
        <v>-87.72622019835835</v>
      </c>
    </row>
    <row r="463" spans="2:12" ht="15">
      <c r="B463">
        <v>183</v>
      </c>
      <c r="C463" s="40">
        <f t="shared" si="77"/>
        <v>57.35764363510461</v>
      </c>
      <c r="D463" s="40">
        <f t="shared" si="78"/>
        <v>-81.91520442889917</v>
      </c>
      <c r="I463" s="40">
        <f t="shared" si="81"/>
        <v>4.152693399181573</v>
      </c>
      <c r="J463" s="40">
        <f t="shared" si="82"/>
        <v>-5.9306608006523005</v>
      </c>
      <c r="K463" s="40">
        <f t="shared" si="83"/>
        <v>60.225525816859836</v>
      </c>
      <c r="L463" s="40">
        <f t="shared" si="84"/>
        <v>-86.01096465034414</v>
      </c>
    </row>
    <row r="464" spans="2:12" ht="15">
      <c r="B464">
        <v>184</v>
      </c>
      <c r="C464" s="40">
        <f t="shared" si="77"/>
        <v>59.715859170278584</v>
      </c>
      <c r="D464" s="40">
        <f t="shared" si="78"/>
        <v>-80.2123192755044</v>
      </c>
      <c r="I464" s="40">
        <f t="shared" si="81"/>
        <v>4.323428203928169</v>
      </c>
      <c r="J464" s="40">
        <f t="shared" si="82"/>
        <v>-5.807371915546518</v>
      </c>
      <c r="K464" s="40">
        <f t="shared" si="83"/>
        <v>62.70165212879252</v>
      </c>
      <c r="L464" s="40">
        <f t="shared" si="84"/>
        <v>-84.22293523927962</v>
      </c>
    </row>
    <row r="465" spans="2:12" ht="15">
      <c r="B465">
        <v>185</v>
      </c>
      <c r="C465" s="40">
        <f t="shared" si="77"/>
        <v>62.02354912682595</v>
      </c>
      <c r="D465" s="40">
        <f t="shared" si="78"/>
        <v>-78.44156649195762</v>
      </c>
      <c r="I465" s="40">
        <f t="shared" si="81"/>
        <v>4.490504956782199</v>
      </c>
      <c r="J465" s="40">
        <f t="shared" si="82"/>
        <v>-5.679169414017731</v>
      </c>
      <c r="K465" s="40">
        <f t="shared" si="83"/>
        <v>65.12472658316725</v>
      </c>
      <c r="L465" s="40">
        <f t="shared" si="84"/>
        <v>-82.36364481655549</v>
      </c>
    </row>
    <row r="466" spans="2:12" ht="15">
      <c r="B466">
        <v>186</v>
      </c>
      <c r="C466" s="40">
        <f t="shared" si="77"/>
        <v>64.27876096865386</v>
      </c>
      <c r="D466" s="40">
        <f t="shared" si="78"/>
        <v>-76.60444431189786</v>
      </c>
      <c r="I466" s="40">
        <f t="shared" si="81"/>
        <v>4.653782294130539</v>
      </c>
      <c r="J466" s="40">
        <f t="shared" si="82"/>
        <v>-5.546161768181406</v>
      </c>
      <c r="K466" s="40">
        <f t="shared" si="83"/>
        <v>67.49269901708655</v>
      </c>
      <c r="L466" s="40">
        <f t="shared" si="84"/>
        <v>-80.43466652749277</v>
      </c>
    </row>
    <row r="467" spans="2:12" ht="15">
      <c r="B467">
        <v>187</v>
      </c>
      <c r="C467" s="40">
        <f t="shared" si="77"/>
        <v>66.47958656139382</v>
      </c>
      <c r="D467" s="40">
        <f t="shared" si="78"/>
        <v>-74.70250712409957</v>
      </c>
      <c r="I467" s="40">
        <f t="shared" si="81"/>
        <v>4.813122067044912</v>
      </c>
      <c r="J467" s="40">
        <f t="shared" si="82"/>
        <v>-5.4084615157848095</v>
      </c>
      <c r="K467" s="40">
        <f t="shared" si="83"/>
        <v>69.8035658894635</v>
      </c>
      <c r="L467" s="40">
        <f t="shared" si="84"/>
        <v>-78.43763248030454</v>
      </c>
    </row>
    <row r="468" spans="2:12" ht="15">
      <c r="B468">
        <v>188</v>
      </c>
      <c r="C468" s="40">
        <f t="shared" si="77"/>
        <v>68.62416378687337</v>
      </c>
      <c r="D468" s="40">
        <f t="shared" si="78"/>
        <v>-72.73736415730487</v>
      </c>
      <c r="I468" s="40">
        <f t="shared" si="81"/>
        <v>4.968389458169632</v>
      </c>
      <c r="J468" s="40">
        <f t="shared" si="82"/>
        <v>-5.2661851649888725</v>
      </c>
      <c r="K468" s="40">
        <f t="shared" si="83"/>
        <v>72.05537197621705</v>
      </c>
      <c r="L468" s="40">
        <f t="shared" si="84"/>
        <v>-76.3742323651701</v>
      </c>
    </row>
    <row r="469" spans="2:12" ht="15">
      <c r="B469">
        <v>189</v>
      </c>
      <c r="C469" s="40">
        <f t="shared" si="77"/>
        <v>70.71067811865474</v>
      </c>
      <c r="D469" s="40">
        <f t="shared" si="78"/>
        <v>-70.71067811865477</v>
      </c>
      <c r="I469" s="40">
        <f t="shared" si="81"/>
        <v>5.119453095790603</v>
      </c>
      <c r="J469" s="40">
        <f t="shared" si="82"/>
        <v>-5.119453095790606</v>
      </c>
      <c r="K469" s="40">
        <f t="shared" si="83"/>
        <v>74.24621202458748</v>
      </c>
      <c r="L469" s="40">
        <f t="shared" si="84"/>
        <v>-74.2462120245875</v>
      </c>
    </row>
    <row r="470" spans="2:12" ht="15">
      <c r="B470">
        <v>190</v>
      </c>
      <c r="C470" s="40">
        <f t="shared" si="77"/>
        <v>72.7373641573049</v>
      </c>
      <c r="D470" s="40">
        <f t="shared" si="78"/>
        <v>-68.62416378687334</v>
      </c>
      <c r="I470" s="40">
        <f t="shared" si="81"/>
        <v>5.266185164988874</v>
      </c>
      <c r="J470" s="40">
        <f t="shared" si="82"/>
        <v>-4.9683894581696295</v>
      </c>
      <c r="K470" s="40">
        <f t="shared" si="83"/>
        <v>76.37423236517014</v>
      </c>
      <c r="L470" s="40">
        <f t="shared" si="84"/>
        <v>-72.055371976217</v>
      </c>
    </row>
    <row r="471" spans="2:12" ht="15">
      <c r="B471">
        <v>191</v>
      </c>
      <c r="C471" s="40">
        <f t="shared" si="77"/>
        <v>74.70250712409961</v>
      </c>
      <c r="D471" s="40">
        <f t="shared" si="78"/>
        <v>-66.47958656139377</v>
      </c>
      <c r="I471" s="40">
        <f t="shared" si="81"/>
        <v>5.408461515784811</v>
      </c>
      <c r="J471" s="40">
        <f t="shared" si="82"/>
        <v>-4.81312206704491</v>
      </c>
      <c r="K471" s="40">
        <f t="shared" si="83"/>
        <v>78.43763248030459</v>
      </c>
      <c r="L471" s="40">
        <f t="shared" si="84"/>
        <v>-69.80356588946347</v>
      </c>
    </row>
    <row r="472" spans="2:12" ht="15">
      <c r="B472">
        <v>192</v>
      </c>
      <c r="C472" s="40">
        <f t="shared" si="77"/>
        <v>76.60444431189778</v>
      </c>
      <c r="D472" s="40">
        <f t="shared" si="78"/>
        <v>-64.27876096865396</v>
      </c>
      <c r="I472" s="40">
        <f t="shared" si="81"/>
        <v>5.546161768181399</v>
      </c>
      <c r="J472" s="40">
        <f t="shared" si="82"/>
        <v>-4.653782294130547</v>
      </c>
      <c r="K472" s="40">
        <f t="shared" si="83"/>
        <v>80.43466652749267</v>
      </c>
      <c r="L472" s="40">
        <f t="shared" si="84"/>
        <v>-67.49269901708665</v>
      </c>
    </row>
    <row r="473" spans="2:12" ht="15">
      <c r="B473">
        <v>193</v>
      </c>
      <c r="C473" s="40">
        <f aca="true" t="shared" si="85" ref="C473:C496">$C$92*COS(B473*2*PI()/216)</f>
        <v>78.44156649195753</v>
      </c>
      <c r="D473" s="40">
        <f aca="true" t="shared" si="86" ref="D473:D496">$C$92*SIN(B473*2*PI()/216)</f>
        <v>-62.02354912682606</v>
      </c>
      <c r="I473" s="40">
        <f aca="true" t="shared" si="87" ref="I473:I497">$I$279*COS(B473*2*PI()/216)</f>
        <v>5.679169414017725</v>
      </c>
      <c r="J473" s="40">
        <f aca="true" t="shared" si="88" ref="J473:J497">$I$279*SIN(B473*2*PI()/216)</f>
        <v>-4.490504956782207</v>
      </c>
      <c r="K473" s="40">
        <f aca="true" t="shared" si="89" ref="K473:K497">$K$279*COS(B473*2*PI()/216)</f>
        <v>82.36364481655541</v>
      </c>
      <c r="L473" s="40">
        <f aca="true" t="shared" si="90" ref="L473:L497">$K$279*SIN(B473*2*PI()/216)</f>
        <v>-65.12472658316736</v>
      </c>
    </row>
    <row r="474" spans="2:12" ht="15">
      <c r="B474">
        <v>194</v>
      </c>
      <c r="C474" s="40">
        <f t="shared" si="85"/>
        <v>80.21231927550437</v>
      </c>
      <c r="D474" s="40">
        <f t="shared" si="86"/>
        <v>-59.71585917027863</v>
      </c>
      <c r="I474" s="40">
        <f t="shared" si="87"/>
        <v>5.807371915546517</v>
      </c>
      <c r="J474" s="40">
        <f t="shared" si="88"/>
        <v>-4.323428203928173</v>
      </c>
      <c r="K474" s="40">
        <f t="shared" si="89"/>
        <v>84.2229352392796</v>
      </c>
      <c r="L474" s="40">
        <f t="shared" si="90"/>
        <v>-62.70165212879256</v>
      </c>
    </row>
    <row r="475" spans="2:12" ht="15">
      <c r="B475">
        <v>195</v>
      </c>
      <c r="C475" s="40">
        <f t="shared" si="85"/>
        <v>81.91520442889916</v>
      </c>
      <c r="D475" s="40">
        <f t="shared" si="86"/>
        <v>-57.35764363510465</v>
      </c>
      <c r="I475" s="40">
        <f t="shared" si="87"/>
        <v>5.9306608006523</v>
      </c>
      <c r="J475" s="40">
        <f t="shared" si="88"/>
        <v>-4.152693399181577</v>
      </c>
      <c r="K475" s="40">
        <f t="shared" si="89"/>
        <v>86.01096465034412</v>
      </c>
      <c r="L475" s="40">
        <f t="shared" si="90"/>
        <v>-60.22552581685988</v>
      </c>
    </row>
    <row r="476" spans="2:12" ht="15">
      <c r="B476">
        <v>196</v>
      </c>
      <c r="C476" s="40">
        <f t="shared" si="85"/>
        <v>83.5487811412936</v>
      </c>
      <c r="D476" s="40">
        <f t="shared" si="86"/>
        <v>-54.950897807080665</v>
      </c>
      <c r="I476" s="40">
        <f t="shared" si="87"/>
        <v>6.048931754629657</v>
      </c>
      <c r="J476" s="40">
        <f t="shared" si="88"/>
        <v>-3.9784450012326404</v>
      </c>
      <c r="K476" s="40">
        <f t="shared" si="89"/>
        <v>87.72622019835829</v>
      </c>
      <c r="L476" s="40">
        <f t="shared" si="90"/>
        <v>-57.6984426974347</v>
      </c>
    </row>
    <row r="477" spans="2:12" ht="15">
      <c r="B477">
        <v>197</v>
      </c>
      <c r="C477" s="40">
        <f t="shared" si="85"/>
        <v>85.11166724369991</v>
      </c>
      <c r="D477" s="40">
        <f t="shared" si="86"/>
        <v>-52.497658033456105</v>
      </c>
      <c r="I477" s="40">
        <f t="shared" si="87"/>
        <v>6.162084708443874</v>
      </c>
      <c r="J477" s="40">
        <f t="shared" si="88"/>
        <v>-3.8008304416222223</v>
      </c>
      <c r="K477" s="40">
        <f t="shared" si="89"/>
        <v>89.36725060588492</v>
      </c>
      <c r="L477" s="40">
        <f t="shared" si="90"/>
        <v>-55.12254093512891</v>
      </c>
    </row>
    <row r="478" spans="2:12" ht="15">
      <c r="B478">
        <v>198</v>
      </c>
      <c r="C478" s="40">
        <f t="shared" si="85"/>
        <v>86.60254037844388</v>
      </c>
      <c r="D478" s="40">
        <f t="shared" si="86"/>
        <v>-49.999999999999964</v>
      </c>
      <c r="I478" s="40">
        <f t="shared" si="87"/>
        <v>6.270023923399338</v>
      </c>
      <c r="J478" s="40">
        <f t="shared" si="88"/>
        <v>-3.619999999999998</v>
      </c>
      <c r="K478" s="40">
        <f t="shared" si="89"/>
        <v>90.93266739736607</v>
      </c>
      <c r="L478" s="40">
        <f t="shared" si="90"/>
        <v>-52.499999999999964</v>
      </c>
    </row>
    <row r="479" spans="2:12" ht="15">
      <c r="B479">
        <v>199</v>
      </c>
      <c r="C479" s="40">
        <f t="shared" si="85"/>
        <v>88.02013911801112</v>
      </c>
      <c r="D479" s="40">
        <f t="shared" si="86"/>
        <v>-47.46003697476404</v>
      </c>
      <c r="I479" s="40">
        <f t="shared" si="87"/>
        <v>6.372658072144005</v>
      </c>
      <c r="J479" s="40">
        <f t="shared" si="88"/>
        <v>-3.4361066769729165</v>
      </c>
      <c r="K479" s="40">
        <f t="shared" si="89"/>
        <v>92.42114607391167</v>
      </c>
      <c r="L479" s="40">
        <f t="shared" si="90"/>
        <v>-49.833038823502235</v>
      </c>
    </row>
    <row r="480" spans="2:12" ht="15">
      <c r="B480">
        <v>200</v>
      </c>
      <c r="C480" s="40">
        <f t="shared" si="85"/>
        <v>89.36326403234122</v>
      </c>
      <c r="D480" s="40">
        <f t="shared" si="86"/>
        <v>-44.87991802004625</v>
      </c>
      <c r="I480" s="40">
        <f t="shared" si="87"/>
        <v>6.469900315941504</v>
      </c>
      <c r="J480" s="40">
        <f t="shared" si="88"/>
        <v>-3.249306064651348</v>
      </c>
      <c r="K480" s="40">
        <f t="shared" si="89"/>
        <v>93.83142723395828</v>
      </c>
      <c r="L480" s="40">
        <f t="shared" si="90"/>
        <v>-47.123913921048555</v>
      </c>
    </row>
    <row r="481" spans="2:12" ht="15">
      <c r="B481">
        <v>201</v>
      </c>
      <c r="C481" s="40">
        <f t="shared" si="85"/>
        <v>90.630778703665</v>
      </c>
      <c r="D481" s="40">
        <f t="shared" si="86"/>
        <v>-42.261826174069924</v>
      </c>
      <c r="I481" s="40">
        <f t="shared" si="87"/>
        <v>6.561668378145346</v>
      </c>
      <c r="J481" s="40">
        <f t="shared" si="88"/>
        <v>-3.0597562150026625</v>
      </c>
      <c r="K481" s="40">
        <f t="shared" si="89"/>
        <v>95.16231763884825</v>
      </c>
      <c r="L481" s="40">
        <f t="shared" si="90"/>
        <v>-44.37491748277342</v>
      </c>
    </row>
    <row r="482" spans="2:12" ht="15">
      <c r="B482">
        <v>202</v>
      </c>
      <c r="C482" s="40">
        <f t="shared" si="85"/>
        <v>91.8216106880274</v>
      </c>
      <c r="D482" s="40">
        <f t="shared" si="86"/>
        <v>-39.60797660391569</v>
      </c>
      <c r="I482" s="40">
        <f t="shared" si="87"/>
        <v>6.647884613813184</v>
      </c>
      <c r="J482" s="40">
        <f t="shared" si="88"/>
        <v>-2.867617506123496</v>
      </c>
      <c r="K482" s="40">
        <f t="shared" si="89"/>
        <v>96.41269122242878</v>
      </c>
      <c r="L482" s="40">
        <f t="shared" si="90"/>
        <v>-41.58837543411148</v>
      </c>
    </row>
    <row r="483" spans="2:12" ht="15">
      <c r="B483">
        <v>203</v>
      </c>
      <c r="C483" s="40">
        <f t="shared" si="85"/>
        <v>92.93475242268224</v>
      </c>
      <c r="D483" s="40">
        <f t="shared" si="86"/>
        <v>-36.92061473126848</v>
      </c>
      <c r="I483" s="40">
        <f t="shared" si="87"/>
        <v>6.7284760754021935</v>
      </c>
      <c r="J483" s="40">
        <f t="shared" si="88"/>
        <v>-2.673052506543838</v>
      </c>
      <c r="K483" s="40">
        <f t="shared" si="89"/>
        <v>97.58149004381634</v>
      </c>
      <c r="L483" s="40">
        <f t="shared" si="90"/>
        <v>-38.76664546783191</v>
      </c>
    </row>
    <row r="484" spans="2:12" ht="15">
      <c r="B484">
        <v>204</v>
      </c>
      <c r="C484" s="40">
        <f t="shared" si="85"/>
        <v>93.96926207859082</v>
      </c>
      <c r="D484" s="40">
        <f t="shared" si="86"/>
        <v>-34.20201433256695</v>
      </c>
      <c r="I484" s="40">
        <f t="shared" si="87"/>
        <v>6.8033745744899745</v>
      </c>
      <c r="J484" s="40">
        <f t="shared" si="88"/>
        <v>-2.476225837677847</v>
      </c>
      <c r="K484" s="40">
        <f t="shared" si="89"/>
        <v>98.66772518252036</v>
      </c>
      <c r="L484" s="40">
        <f t="shared" si="90"/>
        <v>-35.91211504919529</v>
      </c>
    </row>
    <row r="485" spans="2:12" ht="15">
      <c r="B485">
        <v>205</v>
      </c>
      <c r="C485" s="40">
        <f t="shared" si="85"/>
        <v>94.92426435730339</v>
      </c>
      <c r="D485" s="40">
        <f t="shared" si="86"/>
        <v>-31.454475615161382</v>
      </c>
      <c r="I485" s="40">
        <f t="shared" si="87"/>
        <v>6.872516739468765</v>
      </c>
      <c r="J485" s="40">
        <f t="shared" si="88"/>
        <v>-2.2773040345376843</v>
      </c>
      <c r="K485" s="40">
        <f t="shared" si="89"/>
        <v>99.67047757516856</v>
      </c>
      <c r="L485" s="40">
        <f t="shared" si="90"/>
        <v>-33.02719939591945</v>
      </c>
    </row>
    <row r="486" spans="2:12" ht="15">
      <c r="B486">
        <v>206</v>
      </c>
      <c r="C486" s="40">
        <f t="shared" si="85"/>
        <v>95.79895123154887</v>
      </c>
      <c r="D486" s="40">
        <f t="shared" si="86"/>
        <v>-28.68032327110907</v>
      </c>
      <c r="I486" s="40">
        <f t="shared" si="87"/>
        <v>6.935844069164138</v>
      </c>
      <c r="J486" s="40">
        <f t="shared" si="88"/>
        <v>-2.076455404828297</v>
      </c>
      <c r="K486" s="40">
        <f t="shared" si="89"/>
        <v>100.5888987931263</v>
      </c>
      <c r="L486" s="40">
        <f t="shared" si="90"/>
        <v>-30.114339434664522</v>
      </c>
    </row>
    <row r="487" spans="2:12" ht="15">
      <c r="B487">
        <v>207</v>
      </c>
      <c r="C487" s="40">
        <f t="shared" si="85"/>
        <v>96.59258262890681</v>
      </c>
      <c r="D487" s="40">
        <f t="shared" si="86"/>
        <v>-25.881904510252156</v>
      </c>
      <c r="I487" s="40">
        <f t="shared" si="87"/>
        <v>6.993302982332853</v>
      </c>
      <c r="J487" s="40">
        <f t="shared" si="88"/>
        <v>-1.8738498865422561</v>
      </c>
      <c r="K487" s="40">
        <f t="shared" si="89"/>
        <v>101.42221176035216</v>
      </c>
      <c r="L487" s="40">
        <f t="shared" si="90"/>
        <v>-27.175999735764766</v>
      </c>
    </row>
    <row r="488" spans="2:12" ht="15">
      <c r="B488">
        <v>208</v>
      </c>
      <c r="C488" s="40">
        <f t="shared" si="85"/>
        <v>97.3044870579824</v>
      </c>
      <c r="D488" s="40">
        <f t="shared" si="86"/>
        <v>-23.06158707424396</v>
      </c>
      <c r="I488" s="40">
        <f t="shared" si="87"/>
        <v>7.044844862997926</v>
      </c>
      <c r="J488" s="40">
        <f t="shared" si="88"/>
        <v>-1.6696589041752625</v>
      </c>
      <c r="K488" s="40">
        <f t="shared" si="89"/>
        <v>102.16971141088152</v>
      </c>
      <c r="L488" s="40">
        <f t="shared" si="90"/>
        <v>-24.214666427956157</v>
      </c>
    </row>
    <row r="489" spans="2:12" ht="15">
      <c r="B489">
        <v>209</v>
      </c>
      <c r="C489" s="40">
        <f t="shared" si="85"/>
        <v>97.93406217655516</v>
      </c>
      <c r="D489" s="40">
        <f t="shared" si="86"/>
        <v>-20.221757233203768</v>
      </c>
      <c r="I489" s="40">
        <f t="shared" si="87"/>
        <v>7.090426101582594</v>
      </c>
      <c r="J489" s="40">
        <f t="shared" si="88"/>
        <v>-1.4640552236839528</v>
      </c>
      <c r="K489" s="40">
        <f t="shared" si="89"/>
        <v>102.83076528538291</v>
      </c>
      <c r="L489" s="40">
        <f t="shared" si="90"/>
        <v>-21.232845094863954</v>
      </c>
    </row>
    <row r="490" spans="2:12" ht="15">
      <c r="B490">
        <v>210</v>
      </c>
      <c r="C490" s="40">
        <f t="shared" si="85"/>
        <v>98.4807753012208</v>
      </c>
      <c r="D490" s="40">
        <f t="shared" si="86"/>
        <v>-17.36481776669304</v>
      </c>
      <c r="I490" s="40">
        <f t="shared" si="87"/>
        <v>7.1300081318083866</v>
      </c>
      <c r="J490" s="40">
        <f t="shared" si="88"/>
        <v>-1.2572128063085761</v>
      </c>
      <c r="K490" s="40">
        <f t="shared" si="89"/>
        <v>103.40481406628184</v>
      </c>
      <c r="L490" s="40">
        <f t="shared" si="90"/>
        <v>-18.23305865502769</v>
      </c>
    </row>
    <row r="491" spans="2:12" ht="15">
      <c r="B491">
        <v>211</v>
      </c>
      <c r="C491" s="40">
        <f t="shared" si="85"/>
        <v>98.94416385809444</v>
      </c>
      <c r="D491" s="40">
        <f t="shared" si="86"/>
        <v>-14.493185930724712</v>
      </c>
      <c r="I491" s="40">
        <f t="shared" si="87"/>
        <v>7.163557463326038</v>
      </c>
      <c r="J491" s="40">
        <f t="shared" si="88"/>
        <v>-1.049306661384469</v>
      </c>
      <c r="K491" s="40">
        <f t="shared" si="89"/>
        <v>103.89137205099917</v>
      </c>
      <c r="L491" s="40">
        <f t="shared" si="90"/>
        <v>-15.217845227260947</v>
      </c>
    </row>
    <row r="492" spans="2:12" ht="15">
      <c r="B492">
        <v>212</v>
      </c>
      <c r="C492" s="40">
        <f t="shared" si="85"/>
        <v>99.32383577419431</v>
      </c>
      <c r="D492" s="40">
        <f t="shared" si="86"/>
        <v>-11.609291412523003</v>
      </c>
      <c r="I492" s="40">
        <f t="shared" si="87"/>
        <v>7.191045710051668</v>
      </c>
      <c r="J492" s="40">
        <f t="shared" si="88"/>
        <v>-0.8405126982666655</v>
      </c>
      <c r="K492" s="40">
        <f t="shared" si="89"/>
        <v>104.29002756290402</v>
      </c>
      <c r="L492" s="40">
        <f t="shared" si="90"/>
        <v>-12.189755983149155</v>
      </c>
    </row>
    <row r="493" spans="2:12" ht="15">
      <c r="B493">
        <v>213</v>
      </c>
      <c r="C493" s="40">
        <f t="shared" si="85"/>
        <v>99.61946980917456</v>
      </c>
      <c r="D493" s="40">
        <f t="shared" si="86"/>
        <v>-8.715574274765832</v>
      </c>
      <c r="I493" s="40">
        <f t="shared" si="87"/>
        <v>7.212449614184238</v>
      </c>
      <c r="J493" s="40">
        <f t="shared" si="88"/>
        <v>-0.6310075774930463</v>
      </c>
      <c r="K493" s="40">
        <f t="shared" si="89"/>
        <v>104.60044329963328</v>
      </c>
      <c r="L493" s="40">
        <f t="shared" si="90"/>
        <v>-9.151352988504124</v>
      </c>
    </row>
    <row r="494" spans="2:12" ht="15">
      <c r="B494">
        <v>214</v>
      </c>
      <c r="C494" s="40">
        <f t="shared" si="85"/>
        <v>99.83081582712681</v>
      </c>
      <c r="D494" s="40">
        <f t="shared" si="86"/>
        <v>-5.81448289104763</v>
      </c>
      <c r="I494" s="40">
        <f t="shared" si="87"/>
        <v>7.227751065883981</v>
      </c>
      <c r="J494" s="40">
        <f t="shared" si="88"/>
        <v>-0.42096856131184845</v>
      </c>
      <c r="K494" s="40">
        <f t="shared" si="89"/>
        <v>104.82235661848316</v>
      </c>
      <c r="L494" s="40">
        <f t="shared" si="90"/>
        <v>-6.105207035600012</v>
      </c>
    </row>
    <row r="495" spans="2:12" ht="15">
      <c r="B495">
        <v>215</v>
      </c>
      <c r="C495" s="40">
        <f t="shared" si="85"/>
        <v>99.95769500822006</v>
      </c>
      <c r="D495" s="40">
        <f t="shared" si="86"/>
        <v>-2.908471874311221</v>
      </c>
      <c r="I495" s="40">
        <f t="shared" si="87"/>
        <v>7.236937118595132</v>
      </c>
      <c r="J495" s="40">
        <f t="shared" si="88"/>
        <v>-0.2105733637001324</v>
      </c>
      <c r="K495" s="40">
        <f t="shared" si="89"/>
        <v>104.95557975863106</v>
      </c>
      <c r="L495" s="40">
        <f t="shared" si="90"/>
        <v>-3.053895468026782</v>
      </c>
    </row>
    <row r="496" spans="2:12" ht="15">
      <c r="B496">
        <v>216</v>
      </c>
      <c r="C496" s="40">
        <f t="shared" si="85"/>
        <v>100</v>
      </c>
      <c r="D496" s="40">
        <f t="shared" si="86"/>
        <v>-2.45029690981724E-14</v>
      </c>
      <c r="I496" s="40">
        <f t="shared" si="87"/>
        <v>7.24</v>
      </c>
      <c r="J496" s="40">
        <f t="shared" si="88"/>
        <v>-1.7740149627076817E-15</v>
      </c>
      <c r="K496" s="40">
        <f t="shared" si="89"/>
        <v>105</v>
      </c>
      <c r="L496" s="40">
        <f t="shared" si="90"/>
        <v>-2.572811755308102E-14</v>
      </c>
    </row>
    <row r="497" spans="2:12" ht="15">
      <c r="B497">
        <v>217</v>
      </c>
      <c r="C497" t="s">
        <v>72</v>
      </c>
      <c r="I497" s="40">
        <f t="shared" si="87"/>
        <v>7.236937118595132</v>
      </c>
      <c r="J497" s="40">
        <f t="shared" si="88"/>
        <v>0.21057336370012245</v>
      </c>
      <c r="K497" s="40">
        <f t="shared" si="89"/>
        <v>104.95557975863106</v>
      </c>
      <c r="L497" s="40">
        <f t="shared" si="90"/>
        <v>3.0538954680266372</v>
      </c>
    </row>
  </sheetData>
  <mergeCells count="14">
    <mergeCell ref="B12:D12"/>
    <mergeCell ref="E12:G12"/>
    <mergeCell ref="D57:E57"/>
    <mergeCell ref="F57:G57"/>
    <mergeCell ref="D60:E60"/>
    <mergeCell ref="F60:G60"/>
    <mergeCell ref="B57:C57"/>
    <mergeCell ref="B58:C58"/>
    <mergeCell ref="B59:C59"/>
    <mergeCell ref="B60:C60"/>
    <mergeCell ref="D58:E58"/>
    <mergeCell ref="F58:G58"/>
    <mergeCell ref="D59:E59"/>
    <mergeCell ref="F59:G59"/>
  </mergeCells>
  <printOptions/>
  <pageMargins left="0.75" right="0.75" top="1" bottom="1" header="0.512" footer="0.51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</dc:creator>
  <cp:keywords/>
  <dc:description/>
  <cp:lastModifiedBy>ｕｓｅｒ</cp:lastModifiedBy>
  <dcterms:created xsi:type="dcterms:W3CDTF">2006-11-23T01:36:15Z</dcterms:created>
  <dcterms:modified xsi:type="dcterms:W3CDTF">2009-01-14T04:54:12Z</dcterms:modified>
  <cp:category/>
  <cp:version/>
  <cp:contentType/>
  <cp:contentStatus/>
</cp:coreProperties>
</file>