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2150" activeTab="7"/>
  </bookViews>
  <sheets>
    <sheet name="1212m" sheetId="1" r:id="rId1"/>
    <sheet name="SE-U55X" sheetId="2" r:id="rId2"/>
    <sheet name="SB USB" sheetId="3" r:id="rId3"/>
    <sheet name="SB Live!" sheetId="4" r:id="rId4"/>
    <sheet name="AV8" sheetId="5" r:id="rId5"/>
    <sheet name="CMI8738" sheetId="6" r:id="rId6"/>
    <sheet name="DMX6fire" sheetId="7" r:id="rId7"/>
    <sheet name="グラフ" sheetId="8" r:id="rId8"/>
  </sheets>
  <definedNames/>
  <calcPr fullCalcOnLoad="1"/>
</workbook>
</file>

<file path=xl/sharedStrings.xml><?xml version="1.0" encoding="utf-8"?>
<sst xmlns="http://schemas.openxmlformats.org/spreadsheetml/2006/main" count="106" uniqueCount="27">
  <si>
    <t>周波数[Hz]</t>
  </si>
  <si>
    <t>振幅[V]</t>
  </si>
  <si>
    <t>位相[deg]</t>
  </si>
  <si>
    <t>44.1kHz、16bit</t>
  </si>
  <si>
    <t>48kHz、16bit</t>
  </si>
  <si>
    <t>192kHz、24bit</t>
  </si>
  <si>
    <t>よく見ると階段状になっている</t>
  </si>
  <si>
    <t>どちらも300Hzから波形がおかしい。</t>
  </si>
  <si>
    <t>44．1kHzは特にひどい</t>
  </si>
  <si>
    <t>13kHz付近から波形を安定して観測できない</t>
  </si>
  <si>
    <t>44．1kHzは波形が流れる</t>
  </si>
  <si>
    <t>波形が上下非対称なことがある。</t>
  </si>
  <si>
    <t>短形波が汚い</t>
  </si>
  <si>
    <t>DCオフセットがでることがある</t>
  </si>
  <si>
    <t>0.12V</t>
  </si>
  <si>
    <t>→</t>
  </si>
  <si>
    <t>0.55V</t>
  </si>
  <si>
    <t>なぜか80mVのDCが出てる</t>
  </si>
  <si>
    <t>96kHz、24bit</t>
  </si>
  <si>
    <t>短</t>
  </si>
  <si>
    <t>長</t>
  </si>
  <si>
    <t>短</t>
  </si>
  <si>
    <t>11kで位相90度</t>
  </si>
  <si>
    <t>12kで位相90度</t>
  </si>
  <si>
    <t>24kで位相90度</t>
  </si>
  <si>
    <t>振幅[dB]</t>
  </si>
  <si>
    <t>よく見ると振幅が大きくなったり小さくなったりする。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</si>
</sst>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5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各カードの出力電圧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6375"/>
          <c:w val="0.784"/>
          <c:h val="0.7925"/>
        </c:manualLayout>
      </c:layout>
      <c:scatterChart>
        <c:scatterStyle val="smoothMarker"/>
        <c:varyColors val="0"/>
        <c:ser>
          <c:idx val="0"/>
          <c:order val="0"/>
          <c:tx>
            <c:v>1212m(192,24)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'1212m'!$K$3:$K$27</c:f>
              <c:numCache>
                <c:ptCount val="2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  <c:pt idx="20">
                  <c:v>30000</c:v>
                </c:pt>
                <c:pt idx="21">
                  <c:v>40000</c:v>
                </c:pt>
                <c:pt idx="22">
                  <c:v>50000</c:v>
                </c:pt>
                <c:pt idx="23">
                  <c:v>70000</c:v>
                </c:pt>
                <c:pt idx="24">
                  <c:v>90000</c:v>
                </c:pt>
              </c:numCache>
            </c:numRef>
          </c:xVal>
          <c:yVal>
            <c:numRef>
              <c:f>'1212m'!$L$3:$L$27</c:f>
              <c:numCache>
                <c:ptCount val="25"/>
                <c:pt idx="0">
                  <c:v>2.6</c:v>
                </c:pt>
                <c:pt idx="1">
                  <c:v>2.6</c:v>
                </c:pt>
                <c:pt idx="2">
                  <c:v>2.65</c:v>
                </c:pt>
                <c:pt idx="3">
                  <c:v>2.7</c:v>
                </c:pt>
                <c:pt idx="4">
                  <c:v>2.7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2.7</c:v>
                </c:pt>
                <c:pt idx="11">
                  <c:v>2.7</c:v>
                </c:pt>
                <c:pt idx="12">
                  <c:v>2.7</c:v>
                </c:pt>
                <c:pt idx="13">
                  <c:v>2.7</c:v>
                </c:pt>
                <c:pt idx="14">
                  <c:v>2.7</c:v>
                </c:pt>
                <c:pt idx="15">
                  <c:v>2.65</c:v>
                </c:pt>
                <c:pt idx="16">
                  <c:v>2.65</c:v>
                </c:pt>
                <c:pt idx="17">
                  <c:v>2.65</c:v>
                </c:pt>
                <c:pt idx="18">
                  <c:v>2.62</c:v>
                </c:pt>
                <c:pt idx="19">
                  <c:v>2.6</c:v>
                </c:pt>
                <c:pt idx="20">
                  <c:v>2.59</c:v>
                </c:pt>
                <c:pt idx="21">
                  <c:v>2.4</c:v>
                </c:pt>
                <c:pt idx="22">
                  <c:v>2.3</c:v>
                </c:pt>
                <c:pt idx="23">
                  <c:v>2</c:v>
                </c:pt>
                <c:pt idx="24">
                  <c:v>1.6</c:v>
                </c:pt>
              </c:numCache>
            </c:numRef>
          </c:yVal>
          <c:smooth val="1"/>
        </c:ser>
        <c:ser>
          <c:idx val="1"/>
          <c:order val="1"/>
          <c:tx>
            <c:v>SE-U55X(48,16)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'SE-U55X'!$F$3:$F$23</c:f>
              <c:numCache>
                <c:ptCount val="2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  <c:pt idx="20">
                  <c:v>22000</c:v>
                </c:pt>
              </c:numCache>
            </c:numRef>
          </c:xVal>
          <c:yVal>
            <c:numRef>
              <c:f>'SE-U55X'!$G$3:$G$23</c:f>
              <c:numCache>
                <c:ptCount val="21"/>
                <c:pt idx="0">
                  <c:v>2.6</c:v>
                </c:pt>
                <c:pt idx="1">
                  <c:v>2.6</c:v>
                </c:pt>
                <c:pt idx="2">
                  <c:v>2.61</c:v>
                </c:pt>
                <c:pt idx="3">
                  <c:v>2.65</c:v>
                </c:pt>
                <c:pt idx="4">
                  <c:v>2.65</c:v>
                </c:pt>
                <c:pt idx="5">
                  <c:v>2.65</c:v>
                </c:pt>
                <c:pt idx="6">
                  <c:v>2.65</c:v>
                </c:pt>
                <c:pt idx="7">
                  <c:v>2.65</c:v>
                </c:pt>
                <c:pt idx="8">
                  <c:v>2.65</c:v>
                </c:pt>
                <c:pt idx="9">
                  <c:v>2.65</c:v>
                </c:pt>
                <c:pt idx="10">
                  <c:v>2.65</c:v>
                </c:pt>
                <c:pt idx="11">
                  <c:v>2.65</c:v>
                </c:pt>
                <c:pt idx="12">
                  <c:v>2.65</c:v>
                </c:pt>
                <c:pt idx="13">
                  <c:v>2.64</c:v>
                </c:pt>
                <c:pt idx="14">
                  <c:v>2.6</c:v>
                </c:pt>
                <c:pt idx="15">
                  <c:v>2.6</c:v>
                </c:pt>
                <c:pt idx="16">
                  <c:v>2.6</c:v>
                </c:pt>
                <c:pt idx="17">
                  <c:v>2.6</c:v>
                </c:pt>
                <c:pt idx="18">
                  <c:v>2.59</c:v>
                </c:pt>
                <c:pt idx="19">
                  <c:v>2.58</c:v>
                </c:pt>
                <c:pt idx="20">
                  <c:v>2.55</c:v>
                </c:pt>
              </c:numCache>
            </c:numRef>
          </c:yVal>
          <c:smooth val="1"/>
        </c:ser>
        <c:ser>
          <c:idx val="2"/>
          <c:order val="2"/>
          <c:tx>
            <c:v>SB USB(48,16)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'SB USB'!$F$3:$F$23</c:f>
              <c:numCache>
                <c:ptCount val="2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  <c:pt idx="20">
                  <c:v>22000</c:v>
                </c:pt>
              </c:numCache>
            </c:numRef>
          </c:xVal>
          <c:yVal>
            <c:numRef>
              <c:f>'SB USB'!$G$3:$G$23</c:f>
              <c:numCache>
                <c:ptCount val="21"/>
                <c:pt idx="0">
                  <c:v>1.25</c:v>
                </c:pt>
                <c:pt idx="1">
                  <c:v>1.25</c:v>
                </c:pt>
                <c:pt idx="2">
                  <c:v>1.28</c:v>
                </c:pt>
                <c:pt idx="3">
                  <c:v>1.3</c:v>
                </c:pt>
                <c:pt idx="4">
                  <c:v>1.3</c:v>
                </c:pt>
                <c:pt idx="5">
                  <c:v>1.3</c:v>
                </c:pt>
                <c:pt idx="6">
                  <c:v>1.3</c:v>
                </c:pt>
                <c:pt idx="7">
                  <c:v>1.3</c:v>
                </c:pt>
                <c:pt idx="8">
                  <c:v>1.3</c:v>
                </c:pt>
                <c:pt idx="9">
                  <c:v>1.3</c:v>
                </c:pt>
                <c:pt idx="10">
                  <c:v>1.3</c:v>
                </c:pt>
                <c:pt idx="11">
                  <c:v>1.3</c:v>
                </c:pt>
                <c:pt idx="12">
                  <c:v>1.3</c:v>
                </c:pt>
                <c:pt idx="13">
                  <c:v>1.3</c:v>
                </c:pt>
                <c:pt idx="14">
                  <c:v>1.3</c:v>
                </c:pt>
                <c:pt idx="15">
                  <c:v>1.29</c:v>
                </c:pt>
                <c:pt idx="16">
                  <c:v>1.29</c:v>
                </c:pt>
                <c:pt idx="17">
                  <c:v>1.29</c:v>
                </c:pt>
                <c:pt idx="18">
                  <c:v>1.29</c:v>
                </c:pt>
                <c:pt idx="19">
                  <c:v>1.2</c:v>
                </c:pt>
                <c:pt idx="20">
                  <c:v>0.9</c:v>
                </c:pt>
              </c:numCache>
            </c:numRef>
          </c:yVal>
          <c:smooth val="1"/>
        </c:ser>
        <c:ser>
          <c:idx val="3"/>
          <c:order val="3"/>
          <c:tx>
            <c:v>AV8(48,16)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'AV8'!$F$3:$F$23</c:f>
              <c:numCache>
                <c:ptCount val="2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  <c:pt idx="20">
                  <c:v>22000</c:v>
                </c:pt>
              </c:numCache>
            </c:numRef>
          </c:xVal>
          <c:yVal>
            <c:numRef>
              <c:f>'AV8'!$G$3:$G$23</c:f>
              <c:numCache>
                <c:ptCount val="21"/>
                <c:pt idx="0">
                  <c:v>1.31</c:v>
                </c:pt>
                <c:pt idx="1">
                  <c:v>1.6</c:v>
                </c:pt>
                <c:pt idx="2">
                  <c:v>1.65</c:v>
                </c:pt>
                <c:pt idx="3">
                  <c:v>1.68</c:v>
                </c:pt>
                <c:pt idx="4">
                  <c:v>1.69</c:v>
                </c:pt>
                <c:pt idx="5">
                  <c:v>1.69</c:v>
                </c:pt>
                <c:pt idx="6">
                  <c:v>1.69</c:v>
                </c:pt>
                <c:pt idx="7">
                  <c:v>1.69</c:v>
                </c:pt>
                <c:pt idx="8">
                  <c:v>1.69</c:v>
                </c:pt>
                <c:pt idx="9">
                  <c:v>1.69</c:v>
                </c:pt>
                <c:pt idx="10">
                  <c:v>1.69</c:v>
                </c:pt>
                <c:pt idx="11">
                  <c:v>1.64</c:v>
                </c:pt>
                <c:pt idx="12">
                  <c:v>1.61</c:v>
                </c:pt>
                <c:pt idx="13">
                  <c:v>1.65</c:v>
                </c:pt>
                <c:pt idx="14">
                  <c:v>1.69</c:v>
                </c:pt>
                <c:pt idx="15">
                  <c:v>1.61</c:v>
                </c:pt>
                <c:pt idx="16">
                  <c:v>1.69</c:v>
                </c:pt>
                <c:pt idx="17">
                  <c:v>1.62</c:v>
                </c:pt>
                <c:pt idx="18">
                  <c:v>1.66</c:v>
                </c:pt>
                <c:pt idx="19">
                  <c:v>1.5</c:v>
                </c:pt>
                <c:pt idx="20">
                  <c:v>0.9</c:v>
                </c:pt>
              </c:numCache>
            </c:numRef>
          </c:yVal>
          <c:smooth val="1"/>
        </c:ser>
        <c:ser>
          <c:idx val="4"/>
          <c:order val="4"/>
          <c:tx>
            <c:v>CMI8738(48,16)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CMI8738!$F$3:$F$23</c:f>
              <c:numCache>
                <c:ptCount val="2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  <c:pt idx="20">
                  <c:v>22000</c:v>
                </c:pt>
              </c:numCache>
            </c:numRef>
          </c:xVal>
          <c:yVal>
            <c:numRef>
              <c:f>CMI8738!$G$3:$G$23</c:f>
              <c:numCache>
                <c:ptCount val="21"/>
                <c:pt idx="0">
                  <c:v>1.55</c:v>
                </c:pt>
                <c:pt idx="1">
                  <c:v>1.55</c:v>
                </c:pt>
                <c:pt idx="2">
                  <c:v>1.55</c:v>
                </c:pt>
                <c:pt idx="3">
                  <c:v>1.55</c:v>
                </c:pt>
                <c:pt idx="4">
                  <c:v>1.55</c:v>
                </c:pt>
                <c:pt idx="5">
                  <c:v>1.55</c:v>
                </c:pt>
                <c:pt idx="6">
                  <c:v>1.55</c:v>
                </c:pt>
                <c:pt idx="7">
                  <c:v>1.55</c:v>
                </c:pt>
                <c:pt idx="8">
                  <c:v>1.55</c:v>
                </c:pt>
                <c:pt idx="9">
                  <c:v>1.55</c:v>
                </c:pt>
                <c:pt idx="10">
                  <c:v>1.55</c:v>
                </c:pt>
                <c:pt idx="11">
                  <c:v>1.55</c:v>
                </c:pt>
                <c:pt idx="12">
                  <c:v>1.55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</c:numCache>
            </c:numRef>
          </c:yVal>
          <c:smooth val="1"/>
        </c:ser>
        <c:ser>
          <c:idx val="5"/>
          <c:order val="5"/>
          <c:tx>
            <c:v>DMX6fire(96,24)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DMX6fire!$A$33:$A$55</c:f>
              <c:numCache>
                <c:ptCount val="2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  <c:pt idx="20">
                  <c:v>30000</c:v>
                </c:pt>
                <c:pt idx="21">
                  <c:v>40000</c:v>
                </c:pt>
                <c:pt idx="22">
                  <c:v>44000</c:v>
                </c:pt>
              </c:numCache>
            </c:numRef>
          </c:xVal>
          <c:yVal>
            <c:numRef>
              <c:f>DMX6fire!$B$33:$B$55</c:f>
              <c:numCach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2.95</c:v>
                </c:pt>
                <c:pt idx="18">
                  <c:v>2.95</c:v>
                </c:pt>
                <c:pt idx="19">
                  <c:v>2.9</c:v>
                </c:pt>
                <c:pt idx="20">
                  <c:v>2.85</c:v>
                </c:pt>
                <c:pt idx="21">
                  <c:v>2.7</c:v>
                </c:pt>
                <c:pt idx="22">
                  <c:v>2.6</c:v>
                </c:pt>
              </c:numCache>
            </c:numRef>
          </c:yVal>
          <c:smooth val="1"/>
        </c:ser>
        <c:ser>
          <c:idx val="6"/>
          <c:order val="6"/>
          <c:tx>
            <c:v>SB Live5.1(48,16)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'SB Live!'!$F$3:$F$23</c:f>
              <c:numCache>
                <c:ptCount val="2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  <c:pt idx="20">
                  <c:v>22000</c:v>
                </c:pt>
              </c:numCache>
            </c:numRef>
          </c:xVal>
          <c:yVal>
            <c:numRef>
              <c:f>'SB Live!'!$G$3:$G$23</c:f>
              <c:numCache>
                <c:ptCount val="21"/>
                <c:pt idx="0">
                  <c:v>3.25</c:v>
                </c:pt>
                <c:pt idx="1">
                  <c:v>3.25</c:v>
                </c:pt>
                <c:pt idx="2">
                  <c:v>3.25</c:v>
                </c:pt>
                <c:pt idx="3">
                  <c:v>3.25</c:v>
                </c:pt>
                <c:pt idx="4">
                  <c:v>3.25</c:v>
                </c:pt>
                <c:pt idx="5">
                  <c:v>3.25</c:v>
                </c:pt>
                <c:pt idx="6">
                  <c:v>3.25</c:v>
                </c:pt>
                <c:pt idx="7">
                  <c:v>3.25</c:v>
                </c:pt>
                <c:pt idx="8">
                  <c:v>3.25</c:v>
                </c:pt>
                <c:pt idx="9">
                  <c:v>3.25</c:v>
                </c:pt>
                <c:pt idx="10">
                  <c:v>3.25</c:v>
                </c:pt>
                <c:pt idx="11">
                  <c:v>3.25</c:v>
                </c:pt>
                <c:pt idx="12">
                  <c:v>3.25</c:v>
                </c:pt>
                <c:pt idx="13">
                  <c:v>3.25</c:v>
                </c:pt>
                <c:pt idx="14">
                  <c:v>3.25</c:v>
                </c:pt>
                <c:pt idx="15">
                  <c:v>3.25</c:v>
                </c:pt>
                <c:pt idx="16">
                  <c:v>3.25</c:v>
                </c:pt>
                <c:pt idx="17">
                  <c:v>3.2</c:v>
                </c:pt>
                <c:pt idx="18">
                  <c:v>3.2</c:v>
                </c:pt>
                <c:pt idx="19">
                  <c:v>3.2</c:v>
                </c:pt>
                <c:pt idx="20">
                  <c:v>3.15</c:v>
                </c:pt>
              </c:numCache>
            </c:numRef>
          </c:yVal>
          <c:smooth val="1"/>
        </c:ser>
        <c:axId val="45236684"/>
        <c:axId val="4476973"/>
      </c:scatterChart>
      <c:valAx>
        <c:axId val="45236684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周波数[Hz]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76973"/>
        <c:crosses val="autoZero"/>
        <c:crossBetween val="midCat"/>
        <c:dispUnits/>
      </c:valAx>
      <c:valAx>
        <c:axId val="4476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出力電圧[V]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2366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5"/>
          <c:y val="0"/>
          <c:w val="0.24875"/>
          <c:h val="0.3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DMX6fire 周波数-位相差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09"/>
          <c:w val="0.94675"/>
          <c:h val="0.817"/>
        </c:manualLayout>
      </c:layout>
      <c:scatterChart>
        <c:scatterStyle val="smoothMarker"/>
        <c:varyColors val="0"/>
        <c:ser>
          <c:idx val="0"/>
          <c:order val="0"/>
          <c:tx>
            <c:v>44.1kHz、16bit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DMX6fire!$A$4:$A$23</c:f>
              <c:numCache>
                <c:ptCount val="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</c:numCache>
            </c:numRef>
          </c:xVal>
          <c:yVal>
            <c:numRef>
              <c:f>DMX6fire!$F$4:$F$23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0.19098628538969414</c:v>
                </c:pt>
                <c:pt idx="3">
                  <c:v>0.3819746928983493</c:v>
                </c:pt>
                <c:pt idx="4">
                  <c:v>0.47747035566168905</c:v>
                </c:pt>
                <c:pt idx="5">
                  <c:v>0.6684659258441266</c:v>
                </c:pt>
                <c:pt idx="6">
                  <c:v>1.4325437375665075</c:v>
                </c:pt>
                <c:pt idx="7">
                  <c:v>2.1968764701635624</c:v>
                </c:pt>
                <c:pt idx="8">
                  <c:v>3.8225537292743446</c:v>
                </c:pt>
                <c:pt idx="9">
                  <c:v>5.259496464414605</c:v>
                </c:pt>
                <c:pt idx="10">
                  <c:v>8.626926558678639</c:v>
                </c:pt>
                <c:pt idx="11">
                  <c:v>16.459249628260228</c:v>
                </c:pt>
                <c:pt idx="12">
                  <c:v>23.578178478201828</c:v>
                </c:pt>
                <c:pt idx="13">
                  <c:v>39.2964802391875</c:v>
                </c:pt>
                <c:pt idx="14">
                  <c:v>55.58849133023056</c:v>
                </c:pt>
                <c:pt idx="15">
                  <c:v>75.16488841802426</c:v>
                </c:pt>
                <c:pt idx="16">
                  <c:v>108.34973859538975</c:v>
                </c:pt>
                <c:pt idx="17">
                  <c:v>123.11173624864293</c:v>
                </c:pt>
                <c:pt idx="18">
                  <c:v>137.7463630205291</c:v>
                </c:pt>
                <c:pt idx="19">
                  <c:v>163.9866055760515</c:v>
                </c:pt>
              </c:numCache>
            </c:numRef>
          </c:yVal>
          <c:smooth val="1"/>
        </c:ser>
        <c:ser>
          <c:idx val="1"/>
          <c:order val="1"/>
          <c:tx>
            <c:v>48kHz、16bit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DMX6fire!$I$4:$I$24</c:f>
              <c:numCache>
                <c:ptCount val="2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  <c:pt idx="20">
                  <c:v>22000</c:v>
                </c:pt>
              </c:numCache>
            </c:numRef>
          </c:xVal>
          <c:yVal>
            <c:numRef>
              <c:f>DMX6fire!$N$4:$N$24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0.2864800912409137</c:v>
                </c:pt>
                <c:pt idx="4">
                  <c:v>0.3819746928983493</c:v>
                </c:pt>
                <c:pt idx="5">
                  <c:v>0.6684659258441266</c:v>
                </c:pt>
                <c:pt idx="6">
                  <c:v>1.2415057053659546</c:v>
                </c:pt>
                <c:pt idx="7">
                  <c:v>1.9102131717099307</c:v>
                </c:pt>
                <c:pt idx="8">
                  <c:v>3.439812767515196</c:v>
                </c:pt>
                <c:pt idx="9">
                  <c:v>5.259496464414605</c:v>
                </c:pt>
                <c:pt idx="10">
                  <c:v>7.662255660766065</c:v>
                </c:pt>
                <c:pt idx="11">
                  <c:v>14.477512185929923</c:v>
                </c:pt>
                <c:pt idx="12">
                  <c:v>21.51018826688749</c:v>
                </c:pt>
                <c:pt idx="13">
                  <c:v>36.86989764584402</c:v>
                </c:pt>
                <c:pt idx="14">
                  <c:v>51.56679365914917</c:v>
                </c:pt>
                <c:pt idx="15">
                  <c:v>70.33336178495858</c:v>
                </c:pt>
                <c:pt idx="16">
                  <c:v>104.83511158197574</c:v>
                </c:pt>
                <c:pt idx="17">
                  <c:v>113.7581420553338</c:v>
                </c:pt>
                <c:pt idx="18">
                  <c:v>128.77045109545014</c:v>
                </c:pt>
                <c:pt idx="19">
                  <c:v>150.84463457371703</c:v>
                </c:pt>
                <c:pt idx="20">
                  <c:v>165.01176551769487</c:v>
                </c:pt>
              </c:numCache>
            </c:numRef>
          </c:yVal>
          <c:smooth val="1"/>
        </c:ser>
        <c:ser>
          <c:idx val="2"/>
          <c:order val="2"/>
          <c:tx>
            <c:v>96kHz、24bit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DMX6fire!$A$33:$A$55</c:f>
              <c:numCache>
                <c:ptCount val="2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  <c:pt idx="20">
                  <c:v>30000</c:v>
                </c:pt>
                <c:pt idx="21">
                  <c:v>40000</c:v>
                </c:pt>
                <c:pt idx="22">
                  <c:v>44000</c:v>
                </c:pt>
              </c:numCache>
            </c:numRef>
          </c:xVal>
          <c:yVal>
            <c:numRef>
              <c:f>DMX6fire!$F$33:$F$55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0.1336902735089237</c:v>
                </c:pt>
                <c:pt idx="4">
                  <c:v>0.19098628538969414</c:v>
                </c:pt>
                <c:pt idx="5">
                  <c:v>0.2864800912409137</c:v>
                </c:pt>
                <c:pt idx="6">
                  <c:v>0.5634175786857083</c:v>
                </c:pt>
                <c:pt idx="7">
                  <c:v>0.8594689248358216</c:v>
                </c:pt>
                <c:pt idx="8">
                  <c:v>1.6235977003267872</c:v>
                </c:pt>
                <c:pt idx="9">
                  <c:v>2.0057619349098252</c:v>
                </c:pt>
                <c:pt idx="10">
                  <c:v>3.8225537292743446</c:v>
                </c:pt>
                <c:pt idx="11">
                  <c:v>7.662255660766065</c:v>
                </c:pt>
                <c:pt idx="12">
                  <c:v>11.536959032815489</c:v>
                </c:pt>
                <c:pt idx="13">
                  <c:v>18.461458296768722</c:v>
                </c:pt>
                <c:pt idx="14">
                  <c:v>25.679288619456855</c:v>
                </c:pt>
                <c:pt idx="15">
                  <c:v>36.86989764584402</c:v>
                </c:pt>
                <c:pt idx="16">
                  <c:v>47.16657193393276</c:v>
                </c:pt>
                <c:pt idx="17">
                  <c:v>53.77695406615308</c:v>
                </c:pt>
                <c:pt idx="18">
                  <c:v>60.92090147608226</c:v>
                </c:pt>
                <c:pt idx="19">
                  <c:v>73.18919166944924</c:v>
                </c:pt>
                <c:pt idx="20">
                  <c:v>112.04089821054458</c:v>
                </c:pt>
                <c:pt idx="21">
                  <c:v>150</c:v>
                </c:pt>
                <c:pt idx="22">
                  <c:v>164.95275834043352</c:v>
                </c:pt>
              </c:numCache>
            </c:numRef>
          </c:yVal>
          <c:smooth val="1"/>
        </c:ser>
        <c:axId val="24336464"/>
        <c:axId val="17701585"/>
      </c:scatterChart>
      <c:valAx>
        <c:axId val="24336464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周波数[Hz]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701585"/>
        <c:crosses val="autoZero"/>
        <c:crossBetween val="midCat"/>
        <c:dispUnits/>
      </c:valAx>
      <c:valAx>
        <c:axId val="177015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左右の位相差[deg]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3364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E-MU 1212m 周波数特性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09"/>
          <c:w val="0.94675"/>
          <c:h val="0.817"/>
        </c:manualLayout>
      </c:layout>
      <c:scatterChart>
        <c:scatterStyle val="smoothMarker"/>
        <c:varyColors val="0"/>
        <c:ser>
          <c:idx val="0"/>
          <c:order val="0"/>
          <c:tx>
            <c:v>44.1kHz、16bit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'1212m'!$A$3:$A$22</c:f>
              <c:numCache>
                <c:ptCount val="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</c:numCache>
            </c:numRef>
          </c:xVal>
          <c:yVal>
            <c:numRef>
              <c:f>'1212m'!$C$3:$C$22</c:f>
              <c:numCache>
                <c:ptCount val="20"/>
                <c:pt idx="0">
                  <c:v>-0.3278083237633874</c:v>
                </c:pt>
                <c:pt idx="1">
                  <c:v>-0.3278083237633874</c:v>
                </c:pt>
                <c:pt idx="2">
                  <c:v>-0.3278083237633874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-0.16235780444358996</c:v>
                </c:pt>
                <c:pt idx="18">
                  <c:v>-0.16235780444358996</c:v>
                </c:pt>
                <c:pt idx="19">
                  <c:v>-0.26124945678483746</c:v>
                </c:pt>
              </c:numCache>
            </c:numRef>
          </c:yVal>
          <c:smooth val="1"/>
        </c:ser>
        <c:ser>
          <c:idx val="1"/>
          <c:order val="1"/>
          <c:tx>
            <c:v>48kHz、16bit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'1212m'!$F$3:$F$23</c:f>
              <c:numCache>
                <c:ptCount val="2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  <c:pt idx="20">
                  <c:v>22000</c:v>
                </c:pt>
              </c:numCache>
            </c:numRef>
          </c:xVal>
          <c:yVal>
            <c:numRef>
              <c:f>'1212m'!$H$3:$H$23</c:f>
              <c:numCache>
                <c:ptCount val="21"/>
                <c:pt idx="0">
                  <c:v>-0.3278083237633874</c:v>
                </c:pt>
                <c:pt idx="1">
                  <c:v>-0.3278083237633874</c:v>
                </c:pt>
                <c:pt idx="2">
                  <c:v>-0.3278083237633874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-0.16235780444358996</c:v>
                </c:pt>
                <c:pt idx="18">
                  <c:v>-0.16235780444358996</c:v>
                </c:pt>
                <c:pt idx="19">
                  <c:v>-0.26124945678483746</c:v>
                </c:pt>
                <c:pt idx="20">
                  <c:v>-0.3278083237633874</c:v>
                </c:pt>
              </c:numCache>
            </c:numRef>
          </c:yVal>
          <c:smooth val="1"/>
        </c:ser>
        <c:ser>
          <c:idx val="2"/>
          <c:order val="2"/>
          <c:tx>
            <c:v>192kHz、24bit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'1212m'!$K$3:$K$27</c:f>
              <c:numCache>
                <c:ptCount val="2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  <c:pt idx="20">
                  <c:v>30000</c:v>
                </c:pt>
                <c:pt idx="21">
                  <c:v>40000</c:v>
                </c:pt>
                <c:pt idx="22">
                  <c:v>50000</c:v>
                </c:pt>
                <c:pt idx="23">
                  <c:v>70000</c:v>
                </c:pt>
                <c:pt idx="24">
                  <c:v>90000</c:v>
                </c:pt>
              </c:numCache>
            </c:numRef>
          </c:xVal>
          <c:yVal>
            <c:numRef>
              <c:f>'1212m'!$M$3:$M$27</c:f>
              <c:numCache>
                <c:ptCount val="25"/>
                <c:pt idx="0">
                  <c:v>-0.3278083237633874</c:v>
                </c:pt>
                <c:pt idx="1">
                  <c:v>-0.3278083237633874</c:v>
                </c:pt>
                <c:pt idx="2">
                  <c:v>-0.16235780444358996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-0.16235780444358996</c:v>
                </c:pt>
                <c:pt idx="16">
                  <c:v>-0.16235780444358996</c:v>
                </c:pt>
                <c:pt idx="17">
                  <c:v>-0.16235780444358996</c:v>
                </c:pt>
                <c:pt idx="18">
                  <c:v>-0.26124945678483746</c:v>
                </c:pt>
                <c:pt idx="19">
                  <c:v>-0.3278083237633874</c:v>
                </c:pt>
                <c:pt idx="20">
                  <c:v>-0.36128000155471074</c:v>
                </c:pt>
                <c:pt idx="21">
                  <c:v>-1.0230504489476262</c:v>
                </c:pt>
                <c:pt idx="22">
                  <c:v>-1.3927185628278895</c:v>
                </c:pt>
                <c:pt idx="23">
                  <c:v>-2.6066753699001226</c:v>
                </c:pt>
                <c:pt idx="24">
                  <c:v>-4.5448756300612505</c:v>
                </c:pt>
              </c:numCache>
            </c:numRef>
          </c:yVal>
          <c:smooth val="1"/>
        </c:ser>
        <c:axId val="40292758"/>
        <c:axId val="27090503"/>
      </c:scatterChart>
      <c:valAx>
        <c:axId val="40292758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周波数[Hz]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090503"/>
        <c:crossesAt val="-5"/>
        <c:crossBetween val="midCat"/>
        <c:dispUnits/>
      </c:valAx>
      <c:valAx>
        <c:axId val="27090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振幅[dB]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2927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00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SE-U55X 周波数特性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0925"/>
          <c:w val="0.94825"/>
          <c:h val="0.81925"/>
        </c:manualLayout>
      </c:layout>
      <c:scatterChart>
        <c:scatterStyle val="smoothMarker"/>
        <c:varyColors val="0"/>
        <c:ser>
          <c:idx val="0"/>
          <c:order val="0"/>
          <c:tx>
            <c:v>44.1kHz、16bit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'SE-U55X'!$A$3:$A$22</c:f>
              <c:numCache>
                <c:ptCount val="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</c:numCache>
            </c:numRef>
          </c:xVal>
          <c:yVal>
            <c:numRef>
              <c:f>'SE-U55X'!$C$3:$C$22</c:f>
              <c:numCache>
                <c:ptCount val="20"/>
                <c:pt idx="0">
                  <c:v>-0.16545051931979668</c:v>
                </c:pt>
                <c:pt idx="1">
                  <c:v>-0.16545051931979668</c:v>
                </c:pt>
                <c:pt idx="2">
                  <c:v>-0.13210733197053776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-0.03283894133953476</c:v>
                </c:pt>
                <c:pt idx="14">
                  <c:v>-0.16545051931979668</c:v>
                </c:pt>
                <c:pt idx="15">
                  <c:v>-0.16545051931979668</c:v>
                </c:pt>
                <c:pt idx="16">
                  <c:v>-0.16545051931979668</c:v>
                </c:pt>
                <c:pt idx="17">
                  <c:v>-0.16545051931979668</c:v>
                </c:pt>
                <c:pt idx="18">
                  <c:v>-0.1989221971111204</c:v>
                </c:pt>
                <c:pt idx="19">
                  <c:v>-0.23252335947155378</c:v>
                </c:pt>
              </c:numCache>
            </c:numRef>
          </c:yVal>
          <c:smooth val="1"/>
        </c:ser>
        <c:ser>
          <c:idx val="1"/>
          <c:order val="1"/>
          <c:tx>
            <c:v>48kHz、16bit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'SE-U55X'!$F$3:$F$23</c:f>
              <c:numCache>
                <c:ptCount val="2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  <c:pt idx="20">
                  <c:v>22000</c:v>
                </c:pt>
              </c:numCache>
            </c:numRef>
          </c:xVal>
          <c:yVal>
            <c:numRef>
              <c:f>'SE-U55X'!$H$3:$H$23</c:f>
              <c:numCache>
                <c:ptCount val="21"/>
                <c:pt idx="0">
                  <c:v>-0.16545051931979668</c:v>
                </c:pt>
                <c:pt idx="1">
                  <c:v>-0.16545051931979668</c:v>
                </c:pt>
                <c:pt idx="2">
                  <c:v>-0.13210733197053776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-0.03283894133953476</c:v>
                </c:pt>
                <c:pt idx="14">
                  <c:v>-0.16545051931979668</c:v>
                </c:pt>
                <c:pt idx="15">
                  <c:v>-0.16545051931979668</c:v>
                </c:pt>
                <c:pt idx="16">
                  <c:v>-0.16545051931979668</c:v>
                </c:pt>
                <c:pt idx="17">
                  <c:v>-0.16545051931979668</c:v>
                </c:pt>
                <c:pt idx="18">
                  <c:v>-0.1989221971111204</c:v>
                </c:pt>
                <c:pt idx="19">
                  <c:v>-0.23252335947155378</c:v>
                </c:pt>
                <c:pt idx="20">
                  <c:v>-0.3341138700570535</c:v>
                </c:pt>
              </c:numCache>
            </c:numRef>
          </c:yVal>
          <c:smooth val="1"/>
        </c:ser>
        <c:axId val="42487936"/>
        <c:axId val="46847105"/>
      </c:scatterChart>
      <c:valAx>
        <c:axId val="42487936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周波数[Hz]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847105"/>
        <c:crosses val="autoZero"/>
        <c:crossBetween val="midCat"/>
        <c:dispUnits/>
      </c:valAx>
      <c:valAx>
        <c:axId val="46847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振幅[dB]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4879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91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SB USB 周波数特性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0925"/>
          <c:w val="0.94825"/>
          <c:h val="0.81925"/>
        </c:manualLayout>
      </c:layout>
      <c:scatterChart>
        <c:scatterStyle val="smoothMarker"/>
        <c:varyColors val="0"/>
        <c:ser>
          <c:idx val="0"/>
          <c:order val="0"/>
          <c:tx>
            <c:v>44.1kHz、16bit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'SB USB'!$A$3:$A$22</c:f>
              <c:numCache>
                <c:ptCount val="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</c:numCache>
            </c:numRef>
          </c:xVal>
          <c:yVal>
            <c:numRef>
              <c:f>'SB USB'!$C$3:$C$22</c:f>
              <c:numCache>
                <c:ptCount val="20"/>
                <c:pt idx="0">
                  <c:v>-0.3406667859756079</c:v>
                </c:pt>
                <c:pt idx="1">
                  <c:v>-0.3406667859756079</c:v>
                </c:pt>
                <c:pt idx="2">
                  <c:v>-0.13466765317936857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-0.06707284015175588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-0.6952421251842394</c:v>
                </c:pt>
              </c:numCache>
            </c:numRef>
          </c:yVal>
          <c:smooth val="1"/>
        </c:ser>
        <c:ser>
          <c:idx val="1"/>
          <c:order val="1"/>
          <c:tx>
            <c:v>48kHz、16bit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'SB USB'!$F$3:$F$23</c:f>
              <c:numCache>
                <c:ptCount val="2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  <c:pt idx="20">
                  <c:v>22000</c:v>
                </c:pt>
              </c:numCache>
            </c:numRef>
          </c:xVal>
          <c:yVal>
            <c:numRef>
              <c:f>'SB USB'!$H$3:$H$23</c:f>
              <c:numCache>
                <c:ptCount val="21"/>
                <c:pt idx="0">
                  <c:v>-0.3406667859756079</c:v>
                </c:pt>
                <c:pt idx="1">
                  <c:v>-0.3406667859756079</c:v>
                </c:pt>
                <c:pt idx="2">
                  <c:v>-0.13466765317936857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-0.06707284015175588</c:v>
                </c:pt>
                <c:pt idx="16">
                  <c:v>-0.06707284015175588</c:v>
                </c:pt>
                <c:pt idx="17">
                  <c:v>-0.06707284015175588</c:v>
                </c:pt>
                <c:pt idx="18">
                  <c:v>-0.06707284015175588</c:v>
                </c:pt>
                <c:pt idx="19">
                  <c:v>-0.6952421251842394</c:v>
                </c:pt>
                <c:pt idx="20">
                  <c:v>-3.1940168573502383</c:v>
                </c:pt>
              </c:numCache>
            </c:numRef>
          </c:yVal>
          <c:smooth val="1"/>
        </c:ser>
        <c:axId val="18970762"/>
        <c:axId val="36519131"/>
      </c:scatterChart>
      <c:valAx>
        <c:axId val="18970762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周波数[Hz]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519131"/>
        <c:crosses val="autoZero"/>
        <c:crossBetween val="midCat"/>
        <c:dispUnits/>
      </c:valAx>
      <c:valAx>
        <c:axId val="36519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振幅[dB]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9707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5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AV8 周波数特性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0925"/>
          <c:w val="0.94825"/>
          <c:h val="0.81925"/>
        </c:manualLayout>
      </c:layout>
      <c:scatterChart>
        <c:scatterStyle val="smoothMarker"/>
        <c:varyColors val="0"/>
        <c:ser>
          <c:idx val="0"/>
          <c:order val="0"/>
          <c:tx>
            <c:v>44.1kHz、16bit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'AV8'!$A$3:$A$22</c:f>
              <c:numCache>
                <c:ptCount val="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</c:numCache>
            </c:numRef>
          </c:xVal>
          <c:yVal>
            <c:numRef>
              <c:f>'AV8'!$C$3:$C$22</c:f>
              <c:numCache>
                <c:ptCount val="20"/>
                <c:pt idx="0">
                  <c:v>-2.160759721401972</c:v>
                </c:pt>
                <c:pt idx="1">
                  <c:v>-0.36966811388026155</c:v>
                </c:pt>
                <c:pt idx="2">
                  <c:v>-0.36966811388026155</c:v>
                </c:pt>
                <c:pt idx="3">
                  <c:v>-0.15650675023913183</c:v>
                </c:pt>
                <c:pt idx="4">
                  <c:v>-0.15650675023913183</c:v>
                </c:pt>
                <c:pt idx="5">
                  <c:v>-0.05185621156559129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-0.26243354643810096</c:v>
                </c:pt>
                <c:pt idx="12">
                  <c:v>-0.36966811388026155</c:v>
                </c:pt>
                <c:pt idx="13">
                  <c:v>-0.42378598139876095</c:v>
                </c:pt>
                <c:pt idx="14">
                  <c:v>-0.5330438954288037</c:v>
                </c:pt>
                <c:pt idx="15">
                  <c:v>-0.5330438954288037</c:v>
                </c:pt>
                <c:pt idx="16">
                  <c:v>-0.5330438954288037</c:v>
                </c:pt>
                <c:pt idx="17">
                  <c:v>-0.6995516711114269</c:v>
                </c:pt>
                <c:pt idx="18">
                  <c:v>-0.42378598139876095</c:v>
                </c:pt>
                <c:pt idx="19">
                  <c:v>-19.897207206951776</c:v>
                </c:pt>
              </c:numCache>
            </c:numRef>
          </c:yVal>
          <c:smooth val="1"/>
        </c:ser>
        <c:ser>
          <c:idx val="1"/>
          <c:order val="1"/>
          <c:tx>
            <c:v>48kHz、16bit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'AV8'!$F$3:$F$23</c:f>
              <c:numCache>
                <c:ptCount val="2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  <c:pt idx="20">
                  <c:v>22000</c:v>
                </c:pt>
              </c:numCache>
            </c:numRef>
          </c:xVal>
          <c:yVal>
            <c:numRef>
              <c:f>'AV8'!$H$3:$H$23</c:f>
              <c:numCache>
                <c:ptCount val="21"/>
                <c:pt idx="0">
                  <c:v>-2.212308179158185</c:v>
                </c:pt>
                <c:pt idx="1">
                  <c:v>-0.4753344391549746</c:v>
                </c:pt>
                <c:pt idx="2">
                  <c:v>-0.2080552079953452</c:v>
                </c:pt>
                <c:pt idx="3">
                  <c:v>-0.05154845775621396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-0.26085713131951344</c:v>
                </c:pt>
                <c:pt idx="12">
                  <c:v>-0.42121657163647575</c:v>
                </c:pt>
                <c:pt idx="13">
                  <c:v>-0.2080552079953452</c:v>
                </c:pt>
                <c:pt idx="14">
                  <c:v>0</c:v>
                </c:pt>
                <c:pt idx="15">
                  <c:v>-0.42121657163647575</c:v>
                </c:pt>
                <c:pt idx="16">
                  <c:v>0</c:v>
                </c:pt>
                <c:pt idx="17">
                  <c:v>-0.3674338014208508</c:v>
                </c:pt>
                <c:pt idx="18">
                  <c:v>-0.1555723314723686</c:v>
                </c:pt>
                <c:pt idx="19">
                  <c:v>-1.035908911159846</c:v>
                </c:pt>
                <c:pt idx="20">
                  <c:v>-5.472883903486973</c:v>
                </c:pt>
              </c:numCache>
            </c:numRef>
          </c:yVal>
          <c:smooth val="1"/>
        </c:ser>
        <c:axId val="60236724"/>
        <c:axId val="5259605"/>
      </c:scatterChart>
      <c:valAx>
        <c:axId val="60236724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周波数[Hz]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59605"/>
        <c:crosses val="autoZero"/>
        <c:crossBetween val="midCat"/>
        <c:dispUnits/>
      </c:valAx>
      <c:valAx>
        <c:axId val="5259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振幅[dB]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2367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5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CMI8738 周波数特性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0925"/>
          <c:w val="0.94825"/>
          <c:h val="0.81925"/>
        </c:manualLayout>
      </c:layout>
      <c:scatterChart>
        <c:scatterStyle val="smoothMarker"/>
        <c:varyColors val="0"/>
        <c:ser>
          <c:idx val="0"/>
          <c:order val="0"/>
          <c:tx>
            <c:v>44.1kHz、16bit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CMI8738!$A$3:$A$22</c:f>
              <c:numCache>
                <c:ptCount val="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</c:numCache>
            </c:numRef>
          </c:xVal>
          <c:yVal>
            <c:numRef>
              <c:f>CMI8738!$C$3:$C$22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-0.28480878229220563</c:v>
                </c:pt>
                <c:pt idx="12">
                  <c:v>-0.28480878229220563</c:v>
                </c:pt>
                <c:pt idx="13">
                  <c:v>-0.28480878229220563</c:v>
                </c:pt>
                <c:pt idx="14">
                  <c:v>-0.28480878229220563</c:v>
                </c:pt>
                <c:pt idx="15">
                  <c:v>-0.28480878229220563</c:v>
                </c:pt>
                <c:pt idx="16">
                  <c:v>-0.28480878229220563</c:v>
                </c:pt>
                <c:pt idx="17">
                  <c:v>-0.28480878229220563</c:v>
                </c:pt>
                <c:pt idx="18">
                  <c:v>-0.28480878229220563</c:v>
                </c:pt>
                <c:pt idx="19">
                  <c:v>-0.28480878229220563</c:v>
                </c:pt>
              </c:numCache>
            </c:numRef>
          </c:yVal>
          <c:smooth val="1"/>
        </c:ser>
        <c:ser>
          <c:idx val="1"/>
          <c:order val="1"/>
          <c:tx>
            <c:v>48kHz、16bit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CMI8738!$F$3:$F$23</c:f>
              <c:numCache>
                <c:ptCount val="2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  <c:pt idx="20">
                  <c:v>22000</c:v>
                </c:pt>
              </c:numCache>
            </c:numRef>
          </c:xVal>
          <c:yVal>
            <c:numRef>
              <c:f>CMI8738!$H$3:$H$23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-0.28480878229220563</c:v>
                </c:pt>
                <c:pt idx="14">
                  <c:v>-0.28480878229220563</c:v>
                </c:pt>
                <c:pt idx="15">
                  <c:v>-0.28480878229220563</c:v>
                </c:pt>
                <c:pt idx="16">
                  <c:v>-0.28480878229220563</c:v>
                </c:pt>
                <c:pt idx="17">
                  <c:v>-0.28480878229220563</c:v>
                </c:pt>
                <c:pt idx="18">
                  <c:v>-0.28480878229220563</c:v>
                </c:pt>
                <c:pt idx="19">
                  <c:v>-0.28480878229220563</c:v>
                </c:pt>
                <c:pt idx="20">
                  <c:v>-0.28480878229220563</c:v>
                </c:pt>
              </c:numCache>
            </c:numRef>
          </c:yVal>
          <c:smooth val="1"/>
        </c:ser>
        <c:axId val="47336446"/>
        <c:axId val="23374831"/>
      </c:scatterChart>
      <c:valAx>
        <c:axId val="47336446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周波数[Hz]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374831"/>
        <c:crosses val="autoZero"/>
        <c:crossBetween val="midCat"/>
        <c:dispUnits/>
      </c:valAx>
      <c:valAx>
        <c:axId val="23374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振幅[dB]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3364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5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DMX6fire 周波数特性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21125"/>
          <c:w val="0.94825"/>
          <c:h val="0.71675"/>
        </c:manualLayout>
      </c:layout>
      <c:scatterChart>
        <c:scatterStyle val="smoothMarker"/>
        <c:varyColors val="0"/>
        <c:ser>
          <c:idx val="0"/>
          <c:order val="0"/>
          <c:tx>
            <c:v>44.1kHz、16bit振幅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DMX6fire!$A$4:$A$23</c:f>
              <c:numCache>
                <c:ptCount val="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</c:numCache>
            </c:numRef>
          </c:xVal>
          <c:yVal>
            <c:numRef>
              <c:f>DMX6fire!$C$4:$C$23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-0.1459847748299883</c:v>
                </c:pt>
                <c:pt idx="18">
                  <c:v>-0.23476806542488346</c:v>
                </c:pt>
                <c:pt idx="19">
                  <c:v>-0.29446513641412697</c:v>
                </c:pt>
              </c:numCache>
            </c:numRef>
          </c:yVal>
          <c:smooth val="1"/>
        </c:ser>
        <c:ser>
          <c:idx val="1"/>
          <c:order val="1"/>
          <c:tx>
            <c:v>48kHz、16bit振幅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DMX6fire!$I$4:$I$24</c:f>
              <c:numCache>
                <c:ptCount val="2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  <c:pt idx="20">
                  <c:v>22000</c:v>
                </c:pt>
              </c:numCache>
            </c:numRef>
          </c:xVal>
          <c:yVal>
            <c:numRef>
              <c:f>DMX6fire!$K$4:$K$24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-0.1459847748299883</c:v>
                </c:pt>
                <c:pt idx="18">
                  <c:v>-0.1459847748299883</c:v>
                </c:pt>
                <c:pt idx="19">
                  <c:v>-0.29446513641412697</c:v>
                </c:pt>
                <c:pt idx="20">
                  <c:v>-0.29446513641412697</c:v>
                </c:pt>
              </c:numCache>
            </c:numRef>
          </c:yVal>
          <c:smooth val="1"/>
        </c:ser>
        <c:ser>
          <c:idx val="2"/>
          <c:order val="2"/>
          <c:tx>
            <c:v>96kHz、24bit振幅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DMX6fire!$A$33:$A$55</c:f>
              <c:numCache>
                <c:ptCount val="2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  <c:pt idx="20">
                  <c:v>30000</c:v>
                </c:pt>
                <c:pt idx="21">
                  <c:v>40000</c:v>
                </c:pt>
                <c:pt idx="22">
                  <c:v>44000</c:v>
                </c:pt>
              </c:numCache>
            </c:numRef>
          </c:xVal>
          <c:yVal>
            <c:numRef>
              <c:f>DMX6fire!$C$33:$C$55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-0.1459847748299883</c:v>
                </c:pt>
                <c:pt idx="18">
                  <c:v>-0.1459847748299883</c:v>
                </c:pt>
                <c:pt idx="19">
                  <c:v>-0.29446513641412697</c:v>
                </c:pt>
                <c:pt idx="20">
                  <c:v>-0.44552789422304406</c:v>
                </c:pt>
                <c:pt idx="21">
                  <c:v>-0.9151498112135024</c:v>
                </c:pt>
                <c:pt idx="22">
                  <c:v>-1.2429581349768892</c:v>
                </c:pt>
              </c:numCache>
            </c:numRef>
          </c:yVal>
          <c:smooth val="1"/>
        </c:ser>
        <c:axId val="9046888"/>
        <c:axId val="14313129"/>
      </c:scatterChart>
      <c:scatterChart>
        <c:scatterStyle val="lineMarker"/>
        <c:varyColors val="0"/>
        <c:ser>
          <c:idx val="3"/>
          <c:order val="3"/>
          <c:tx>
            <c:v>44.1kHz、16bit位相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DMX6fire!$A$4:$A$23</c:f>
              <c:numCache>
                <c:ptCount val="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</c:numCache>
            </c:numRef>
          </c:xVal>
          <c:yVal>
            <c:numRef>
              <c:f>DMX6fire!$F$4:$F$23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0.19098628538969414</c:v>
                </c:pt>
                <c:pt idx="3">
                  <c:v>0.3819746928983493</c:v>
                </c:pt>
                <c:pt idx="4">
                  <c:v>0.47747035566168905</c:v>
                </c:pt>
                <c:pt idx="5">
                  <c:v>0.6684659258441266</c:v>
                </c:pt>
                <c:pt idx="6">
                  <c:v>1.4325437375665075</c:v>
                </c:pt>
                <c:pt idx="7">
                  <c:v>2.1968764701635624</c:v>
                </c:pt>
                <c:pt idx="8">
                  <c:v>3.8225537292743446</c:v>
                </c:pt>
                <c:pt idx="9">
                  <c:v>5.259496464414605</c:v>
                </c:pt>
                <c:pt idx="10">
                  <c:v>8.626926558678639</c:v>
                </c:pt>
                <c:pt idx="11">
                  <c:v>16.459249628260228</c:v>
                </c:pt>
                <c:pt idx="12">
                  <c:v>23.578178478201828</c:v>
                </c:pt>
                <c:pt idx="13">
                  <c:v>39.2964802391875</c:v>
                </c:pt>
                <c:pt idx="14">
                  <c:v>55.58849133023056</c:v>
                </c:pt>
                <c:pt idx="15">
                  <c:v>75.16488841802426</c:v>
                </c:pt>
                <c:pt idx="16">
                  <c:v>108.34973859538975</c:v>
                </c:pt>
                <c:pt idx="17">
                  <c:v>123.11173624864293</c:v>
                </c:pt>
                <c:pt idx="18">
                  <c:v>137.7463630205291</c:v>
                </c:pt>
                <c:pt idx="19">
                  <c:v>163.9866055760515</c:v>
                </c:pt>
              </c:numCache>
            </c:numRef>
          </c:yVal>
          <c:smooth val="1"/>
        </c:ser>
        <c:ser>
          <c:idx val="4"/>
          <c:order val="4"/>
          <c:tx>
            <c:v>48kHz、16bit位相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DMX6fire!$I$4:$I$24</c:f>
              <c:numCache>
                <c:ptCount val="2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  <c:pt idx="20">
                  <c:v>22000</c:v>
                </c:pt>
              </c:numCache>
            </c:numRef>
          </c:xVal>
          <c:yVal>
            <c:numRef>
              <c:f>DMX6fire!$N$4:$N$24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0.2864800912409137</c:v>
                </c:pt>
                <c:pt idx="4">
                  <c:v>0.3819746928983493</c:v>
                </c:pt>
                <c:pt idx="5">
                  <c:v>0.6684659258441266</c:v>
                </c:pt>
                <c:pt idx="6">
                  <c:v>1.2415057053659546</c:v>
                </c:pt>
                <c:pt idx="7">
                  <c:v>1.9102131717099307</c:v>
                </c:pt>
                <c:pt idx="8">
                  <c:v>3.439812767515196</c:v>
                </c:pt>
                <c:pt idx="9">
                  <c:v>5.259496464414605</c:v>
                </c:pt>
                <c:pt idx="10">
                  <c:v>7.662255660766065</c:v>
                </c:pt>
                <c:pt idx="11">
                  <c:v>14.477512185929923</c:v>
                </c:pt>
                <c:pt idx="12">
                  <c:v>21.51018826688749</c:v>
                </c:pt>
                <c:pt idx="13">
                  <c:v>36.86989764584402</c:v>
                </c:pt>
                <c:pt idx="14">
                  <c:v>51.56679365914917</c:v>
                </c:pt>
                <c:pt idx="15">
                  <c:v>70.33336178495858</c:v>
                </c:pt>
                <c:pt idx="16">
                  <c:v>104.83511158197574</c:v>
                </c:pt>
                <c:pt idx="17">
                  <c:v>113.7581420553338</c:v>
                </c:pt>
                <c:pt idx="18">
                  <c:v>128.77045109545014</c:v>
                </c:pt>
                <c:pt idx="19">
                  <c:v>150.84463457371703</c:v>
                </c:pt>
                <c:pt idx="20">
                  <c:v>165.01176551769487</c:v>
                </c:pt>
              </c:numCache>
            </c:numRef>
          </c:yVal>
          <c:smooth val="1"/>
        </c:ser>
        <c:ser>
          <c:idx val="5"/>
          <c:order val="5"/>
          <c:tx>
            <c:v>96kHz、24bit位相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DMX6fire!$A$33:$A$55</c:f>
              <c:numCache>
                <c:ptCount val="2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  <c:pt idx="20">
                  <c:v>30000</c:v>
                </c:pt>
                <c:pt idx="21">
                  <c:v>40000</c:v>
                </c:pt>
                <c:pt idx="22">
                  <c:v>44000</c:v>
                </c:pt>
              </c:numCache>
            </c:numRef>
          </c:xVal>
          <c:yVal>
            <c:numRef>
              <c:f>DMX6fire!$F$33:$F$55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0.1336902735089237</c:v>
                </c:pt>
                <c:pt idx="4">
                  <c:v>0.19098628538969414</c:v>
                </c:pt>
                <c:pt idx="5">
                  <c:v>0.2864800912409137</c:v>
                </c:pt>
                <c:pt idx="6">
                  <c:v>0.5634175786857083</c:v>
                </c:pt>
                <c:pt idx="7">
                  <c:v>0.8594689248358216</c:v>
                </c:pt>
                <c:pt idx="8">
                  <c:v>1.6235977003267872</c:v>
                </c:pt>
                <c:pt idx="9">
                  <c:v>2.0057619349098252</c:v>
                </c:pt>
                <c:pt idx="10">
                  <c:v>3.8225537292743446</c:v>
                </c:pt>
                <c:pt idx="11">
                  <c:v>7.662255660766065</c:v>
                </c:pt>
                <c:pt idx="12">
                  <c:v>11.536959032815489</c:v>
                </c:pt>
                <c:pt idx="13">
                  <c:v>18.461458296768722</c:v>
                </c:pt>
                <c:pt idx="14">
                  <c:v>25.679288619456855</c:v>
                </c:pt>
                <c:pt idx="15">
                  <c:v>36.86989764584402</c:v>
                </c:pt>
                <c:pt idx="16">
                  <c:v>47.16657193393276</c:v>
                </c:pt>
                <c:pt idx="17">
                  <c:v>53.77695406615308</c:v>
                </c:pt>
                <c:pt idx="18">
                  <c:v>60.92090147608226</c:v>
                </c:pt>
                <c:pt idx="19">
                  <c:v>73.18919166944924</c:v>
                </c:pt>
                <c:pt idx="20">
                  <c:v>112.04089821054458</c:v>
                </c:pt>
                <c:pt idx="21">
                  <c:v>150</c:v>
                </c:pt>
                <c:pt idx="22">
                  <c:v>164.95275834043352</c:v>
                </c:pt>
              </c:numCache>
            </c:numRef>
          </c:yVal>
          <c:smooth val="1"/>
        </c:ser>
        <c:axId val="61709298"/>
        <c:axId val="18512771"/>
      </c:scatterChart>
      <c:valAx>
        <c:axId val="9046888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周波数[Hz]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313129"/>
        <c:crosses val="autoZero"/>
        <c:crossBetween val="midCat"/>
        <c:dispUnits/>
      </c:valAx>
      <c:valAx>
        <c:axId val="14313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振幅[dB]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046888"/>
        <c:crosses val="autoZero"/>
        <c:crossBetween val="midCat"/>
        <c:dispUnits/>
      </c:valAx>
      <c:valAx>
        <c:axId val="61709298"/>
        <c:scaling>
          <c:logBase val="10"/>
          <c:orientation val="minMax"/>
        </c:scaling>
        <c:axPos val="b"/>
        <c:delete val="1"/>
        <c:majorTickMark val="in"/>
        <c:minorTickMark val="none"/>
        <c:tickLblPos val="nextTo"/>
        <c:crossAx val="18512771"/>
        <c:crosses val="max"/>
        <c:crossBetween val="midCat"/>
        <c:dispUnits/>
      </c:valAx>
      <c:valAx>
        <c:axId val="18512771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170929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各カードの周波数特性(48kHz、16bit)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09"/>
          <c:w val="0.94675"/>
          <c:h val="0.817"/>
        </c:manualLayout>
      </c:layout>
      <c:scatterChart>
        <c:scatterStyle val="smoothMarker"/>
        <c:varyColors val="0"/>
        <c:ser>
          <c:idx val="0"/>
          <c:order val="0"/>
          <c:tx>
            <c:v>1212m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'1212m'!$F$3:$F$23</c:f>
              <c:numCache>
                <c:ptCount val="2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  <c:pt idx="20">
                  <c:v>22000</c:v>
                </c:pt>
              </c:numCache>
            </c:numRef>
          </c:xVal>
          <c:yVal>
            <c:numRef>
              <c:f>'1212m'!$H$3:$H$23</c:f>
              <c:numCache>
                <c:ptCount val="21"/>
                <c:pt idx="0">
                  <c:v>-0.3278083237633874</c:v>
                </c:pt>
                <c:pt idx="1">
                  <c:v>-0.3278083237633874</c:v>
                </c:pt>
                <c:pt idx="2">
                  <c:v>-0.3278083237633874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-0.16235780444358996</c:v>
                </c:pt>
                <c:pt idx="18">
                  <c:v>-0.16235780444358996</c:v>
                </c:pt>
                <c:pt idx="19">
                  <c:v>-0.26124945678483746</c:v>
                </c:pt>
                <c:pt idx="20">
                  <c:v>-0.3278083237633874</c:v>
                </c:pt>
              </c:numCache>
            </c:numRef>
          </c:yVal>
          <c:smooth val="1"/>
        </c:ser>
        <c:ser>
          <c:idx val="1"/>
          <c:order val="1"/>
          <c:tx>
            <c:v>SE-U55X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'SE-U55X'!$F$3:$F$23</c:f>
              <c:numCache>
                <c:ptCount val="2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  <c:pt idx="20">
                  <c:v>22000</c:v>
                </c:pt>
              </c:numCache>
            </c:numRef>
          </c:xVal>
          <c:yVal>
            <c:numRef>
              <c:f>'SE-U55X'!$H$3:$H$23</c:f>
              <c:numCache>
                <c:ptCount val="21"/>
                <c:pt idx="0">
                  <c:v>-0.16545051931979668</c:v>
                </c:pt>
                <c:pt idx="1">
                  <c:v>-0.16545051931979668</c:v>
                </c:pt>
                <c:pt idx="2">
                  <c:v>-0.13210733197053776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-0.03283894133953476</c:v>
                </c:pt>
                <c:pt idx="14">
                  <c:v>-0.16545051931979668</c:v>
                </c:pt>
                <c:pt idx="15">
                  <c:v>-0.16545051931979668</c:v>
                </c:pt>
                <c:pt idx="16">
                  <c:v>-0.16545051931979668</c:v>
                </c:pt>
                <c:pt idx="17">
                  <c:v>-0.16545051931979668</c:v>
                </c:pt>
                <c:pt idx="18">
                  <c:v>-0.1989221971111204</c:v>
                </c:pt>
                <c:pt idx="19">
                  <c:v>-0.23252335947155378</c:v>
                </c:pt>
                <c:pt idx="20">
                  <c:v>-0.3341138700570535</c:v>
                </c:pt>
              </c:numCache>
            </c:numRef>
          </c:yVal>
          <c:smooth val="1"/>
        </c:ser>
        <c:ser>
          <c:idx val="2"/>
          <c:order val="2"/>
          <c:tx>
            <c:v>SB USB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'SB USB'!$F$3:$F$23</c:f>
              <c:numCache>
                <c:ptCount val="2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  <c:pt idx="20">
                  <c:v>22000</c:v>
                </c:pt>
              </c:numCache>
            </c:numRef>
          </c:xVal>
          <c:yVal>
            <c:numRef>
              <c:f>'SB USB'!$H$3:$H$23</c:f>
              <c:numCache>
                <c:ptCount val="21"/>
                <c:pt idx="0">
                  <c:v>-0.3406667859756079</c:v>
                </c:pt>
                <c:pt idx="1">
                  <c:v>-0.3406667859756079</c:v>
                </c:pt>
                <c:pt idx="2">
                  <c:v>-0.13466765317936857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-0.06707284015175588</c:v>
                </c:pt>
                <c:pt idx="16">
                  <c:v>-0.06707284015175588</c:v>
                </c:pt>
                <c:pt idx="17">
                  <c:v>-0.06707284015175588</c:v>
                </c:pt>
                <c:pt idx="18">
                  <c:v>-0.06707284015175588</c:v>
                </c:pt>
                <c:pt idx="19">
                  <c:v>-0.6952421251842394</c:v>
                </c:pt>
                <c:pt idx="20">
                  <c:v>-3.1940168573502383</c:v>
                </c:pt>
              </c:numCache>
            </c:numRef>
          </c:yVal>
          <c:smooth val="1"/>
        </c:ser>
        <c:ser>
          <c:idx val="3"/>
          <c:order val="3"/>
          <c:tx>
            <c:v>AV8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'AV8'!$F$3:$F$23</c:f>
              <c:numCache>
                <c:ptCount val="2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  <c:pt idx="20">
                  <c:v>22000</c:v>
                </c:pt>
              </c:numCache>
            </c:numRef>
          </c:xVal>
          <c:yVal>
            <c:numRef>
              <c:f>'AV8'!$H$3:$H$23</c:f>
              <c:numCache>
                <c:ptCount val="21"/>
                <c:pt idx="0">
                  <c:v>-2.212308179158185</c:v>
                </c:pt>
                <c:pt idx="1">
                  <c:v>-0.4753344391549746</c:v>
                </c:pt>
                <c:pt idx="2">
                  <c:v>-0.2080552079953452</c:v>
                </c:pt>
                <c:pt idx="3">
                  <c:v>-0.05154845775621396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-0.26085713131951344</c:v>
                </c:pt>
                <c:pt idx="12">
                  <c:v>-0.42121657163647575</c:v>
                </c:pt>
                <c:pt idx="13">
                  <c:v>-0.2080552079953452</c:v>
                </c:pt>
                <c:pt idx="14">
                  <c:v>0</c:v>
                </c:pt>
                <c:pt idx="15">
                  <c:v>-0.42121657163647575</c:v>
                </c:pt>
                <c:pt idx="16">
                  <c:v>0</c:v>
                </c:pt>
                <c:pt idx="17">
                  <c:v>-0.3674338014208508</c:v>
                </c:pt>
                <c:pt idx="18">
                  <c:v>-0.1555723314723686</c:v>
                </c:pt>
                <c:pt idx="19">
                  <c:v>-1.035908911159846</c:v>
                </c:pt>
                <c:pt idx="20">
                  <c:v>-5.472883903486973</c:v>
                </c:pt>
              </c:numCache>
            </c:numRef>
          </c:yVal>
          <c:smooth val="1"/>
        </c:ser>
        <c:ser>
          <c:idx val="4"/>
          <c:order val="4"/>
          <c:tx>
            <c:v>CMI8738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CMI8738!$F$3:$F$23</c:f>
              <c:numCache>
                <c:ptCount val="2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  <c:pt idx="20">
                  <c:v>22000</c:v>
                </c:pt>
              </c:numCache>
            </c:numRef>
          </c:xVal>
          <c:yVal>
            <c:numRef>
              <c:f>CMI8738!$H$3:$H$23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-0.28480878229220563</c:v>
                </c:pt>
                <c:pt idx="14">
                  <c:v>-0.28480878229220563</c:v>
                </c:pt>
                <c:pt idx="15">
                  <c:v>-0.28480878229220563</c:v>
                </c:pt>
                <c:pt idx="16">
                  <c:v>-0.28480878229220563</c:v>
                </c:pt>
                <c:pt idx="17">
                  <c:v>-0.28480878229220563</c:v>
                </c:pt>
                <c:pt idx="18">
                  <c:v>-0.28480878229220563</c:v>
                </c:pt>
                <c:pt idx="19">
                  <c:v>-0.28480878229220563</c:v>
                </c:pt>
                <c:pt idx="20">
                  <c:v>-0.28480878229220563</c:v>
                </c:pt>
              </c:numCache>
            </c:numRef>
          </c:yVal>
          <c:smooth val="1"/>
        </c:ser>
        <c:ser>
          <c:idx val="5"/>
          <c:order val="5"/>
          <c:tx>
            <c:v>DMX6fire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DMX6fire!$I$4:$I$24</c:f>
              <c:numCache>
                <c:ptCount val="2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  <c:pt idx="20">
                  <c:v>22000</c:v>
                </c:pt>
              </c:numCache>
            </c:numRef>
          </c:xVal>
          <c:yVal>
            <c:numRef>
              <c:f>DMX6fire!$K$4:$K$24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-0.1459847748299883</c:v>
                </c:pt>
                <c:pt idx="18">
                  <c:v>-0.1459847748299883</c:v>
                </c:pt>
                <c:pt idx="19">
                  <c:v>-0.29446513641412697</c:v>
                </c:pt>
                <c:pt idx="20">
                  <c:v>-0.29446513641412697</c:v>
                </c:pt>
              </c:numCache>
            </c:numRef>
          </c:yVal>
          <c:smooth val="1"/>
        </c:ser>
        <c:ser>
          <c:idx val="6"/>
          <c:order val="6"/>
          <c:tx>
            <c:v>SB Live5.1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'SB Live!'!$F$3:$F$23</c:f>
              <c:numCache>
                <c:ptCount val="2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  <c:pt idx="20">
                  <c:v>22000</c:v>
                </c:pt>
              </c:numCache>
            </c:numRef>
          </c:xVal>
          <c:yVal>
            <c:numRef>
              <c:f>'SB Live!'!$H$3:$H$23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-0.13466765317936757</c:v>
                </c:pt>
                <c:pt idx="18">
                  <c:v>-0.13466765317936757</c:v>
                </c:pt>
                <c:pt idx="19">
                  <c:v>-0.13466765317936757</c:v>
                </c:pt>
                <c:pt idx="20">
                  <c:v>-0.2714561437854774</c:v>
                </c:pt>
              </c:numCache>
            </c:numRef>
          </c:yVal>
          <c:smooth val="1"/>
        </c:ser>
        <c:axId val="32397212"/>
        <c:axId val="23139453"/>
      </c:scatterChart>
      <c:valAx>
        <c:axId val="32397212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周波数[Hz]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139453"/>
        <c:crossesAt val="-6"/>
        <c:crossBetween val="midCat"/>
        <c:dispUnits/>
      </c:valAx>
      <c:valAx>
        <c:axId val="23139453"/>
        <c:scaling>
          <c:orientation val="minMax"/>
          <c:max val="0.5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振幅[dB]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3972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8"/>
          <c:y val="0.45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SB Live5.1 周波数特性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0675"/>
          <c:w val="0.94675"/>
          <c:h val="0.81925"/>
        </c:manualLayout>
      </c:layout>
      <c:scatterChart>
        <c:scatterStyle val="smoothMarker"/>
        <c:varyColors val="0"/>
        <c:ser>
          <c:idx val="0"/>
          <c:order val="0"/>
          <c:tx>
            <c:v>44.1kHz、16bit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'SB Live!'!$A$3:$A$22</c:f>
              <c:numCache>
                <c:ptCount val="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</c:numCache>
            </c:numRef>
          </c:xVal>
          <c:yVal>
            <c:numRef>
              <c:f>'SB Live!'!$C$3:$C$22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-0.13466765317936757</c:v>
                </c:pt>
              </c:numCache>
            </c:numRef>
          </c:yVal>
          <c:smooth val="1"/>
        </c:ser>
        <c:ser>
          <c:idx val="1"/>
          <c:order val="1"/>
          <c:tx>
            <c:v>48kHz、16bit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'SB Live!'!$F$3:$F$23</c:f>
              <c:numCache>
                <c:ptCount val="2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  <c:pt idx="16">
                  <c:v>13000</c:v>
                </c:pt>
                <c:pt idx="17">
                  <c:v>15000</c:v>
                </c:pt>
                <c:pt idx="18">
                  <c:v>17000</c:v>
                </c:pt>
                <c:pt idx="19">
                  <c:v>20000</c:v>
                </c:pt>
                <c:pt idx="20">
                  <c:v>22000</c:v>
                </c:pt>
              </c:numCache>
            </c:numRef>
          </c:xVal>
          <c:yVal>
            <c:numRef>
              <c:f>'SB Live!'!$H$3:$H$23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-0.13466765317936757</c:v>
                </c:pt>
                <c:pt idx="18">
                  <c:v>-0.13466765317936757</c:v>
                </c:pt>
                <c:pt idx="19">
                  <c:v>-0.13466765317936757</c:v>
                </c:pt>
                <c:pt idx="20">
                  <c:v>-0.2714561437854774</c:v>
                </c:pt>
              </c:numCache>
            </c:numRef>
          </c:yVal>
          <c:smooth val="1"/>
        </c:ser>
        <c:axId val="6928486"/>
        <c:axId val="62356375"/>
      </c:scatterChart>
      <c:valAx>
        <c:axId val="6928486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周波数[Hz]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356375"/>
        <c:crosses val="autoZero"/>
        <c:crossBetween val="midCat"/>
        <c:dispUnits/>
      </c:valAx>
      <c:valAx>
        <c:axId val="62356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振幅[dB]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9284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7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10"/>
        <xdr:cNvGraphicFramePr/>
      </xdr:nvGraphicFramePr>
      <xdr:xfrm>
        <a:off x="0" y="0"/>
        <a:ext cx="61722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56</xdr:row>
      <xdr:rowOff>0</xdr:rowOff>
    </xdr:to>
    <xdr:graphicFrame>
      <xdr:nvGraphicFramePr>
        <xdr:cNvPr id="2" name="Chart 11"/>
        <xdr:cNvGraphicFramePr/>
      </xdr:nvGraphicFramePr>
      <xdr:xfrm>
        <a:off x="0" y="5143500"/>
        <a:ext cx="61722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9</xdr:col>
      <xdr:colOff>0</xdr:colOff>
      <xdr:row>82</xdr:row>
      <xdr:rowOff>0</xdr:rowOff>
    </xdr:to>
    <xdr:graphicFrame>
      <xdr:nvGraphicFramePr>
        <xdr:cNvPr id="3" name="Chart 12"/>
        <xdr:cNvGraphicFramePr/>
      </xdr:nvGraphicFramePr>
      <xdr:xfrm>
        <a:off x="0" y="9601200"/>
        <a:ext cx="617220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9</xdr:col>
      <xdr:colOff>0</xdr:colOff>
      <xdr:row>112</xdr:row>
      <xdr:rowOff>0</xdr:rowOff>
    </xdr:to>
    <xdr:graphicFrame>
      <xdr:nvGraphicFramePr>
        <xdr:cNvPr id="4" name="Chart 13"/>
        <xdr:cNvGraphicFramePr/>
      </xdr:nvGraphicFramePr>
      <xdr:xfrm>
        <a:off x="0" y="14744700"/>
        <a:ext cx="6172200" cy="4457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9</xdr:col>
      <xdr:colOff>0</xdr:colOff>
      <xdr:row>138</xdr:row>
      <xdr:rowOff>0</xdr:rowOff>
    </xdr:to>
    <xdr:graphicFrame>
      <xdr:nvGraphicFramePr>
        <xdr:cNvPr id="5" name="Chart 14"/>
        <xdr:cNvGraphicFramePr/>
      </xdr:nvGraphicFramePr>
      <xdr:xfrm>
        <a:off x="0" y="19202400"/>
        <a:ext cx="6172200" cy="4457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9</xdr:col>
      <xdr:colOff>0</xdr:colOff>
      <xdr:row>168</xdr:row>
      <xdr:rowOff>0</xdr:rowOff>
    </xdr:to>
    <xdr:graphicFrame>
      <xdr:nvGraphicFramePr>
        <xdr:cNvPr id="6" name="Chart 15"/>
        <xdr:cNvGraphicFramePr/>
      </xdr:nvGraphicFramePr>
      <xdr:xfrm>
        <a:off x="0" y="24345900"/>
        <a:ext cx="6172200" cy="4457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168</xdr:row>
      <xdr:rowOff>0</xdr:rowOff>
    </xdr:from>
    <xdr:to>
      <xdr:col>9</xdr:col>
      <xdr:colOff>0</xdr:colOff>
      <xdr:row>194</xdr:row>
      <xdr:rowOff>0</xdr:rowOff>
    </xdr:to>
    <xdr:graphicFrame>
      <xdr:nvGraphicFramePr>
        <xdr:cNvPr id="7" name="Chart 16"/>
        <xdr:cNvGraphicFramePr/>
      </xdr:nvGraphicFramePr>
      <xdr:xfrm>
        <a:off x="0" y="28803600"/>
        <a:ext cx="6172200" cy="4457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254</xdr:row>
      <xdr:rowOff>0</xdr:rowOff>
    </xdr:from>
    <xdr:to>
      <xdr:col>9</xdr:col>
      <xdr:colOff>0</xdr:colOff>
      <xdr:row>280</xdr:row>
      <xdr:rowOff>0</xdr:rowOff>
    </xdr:to>
    <xdr:graphicFrame>
      <xdr:nvGraphicFramePr>
        <xdr:cNvPr id="8" name="Chart 17"/>
        <xdr:cNvGraphicFramePr/>
      </xdr:nvGraphicFramePr>
      <xdr:xfrm>
        <a:off x="0" y="43548300"/>
        <a:ext cx="6172200" cy="4457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9</xdr:col>
      <xdr:colOff>0</xdr:colOff>
      <xdr:row>250</xdr:row>
      <xdr:rowOff>0</xdr:rowOff>
    </xdr:to>
    <xdr:graphicFrame>
      <xdr:nvGraphicFramePr>
        <xdr:cNvPr id="9" name="Chart 18"/>
        <xdr:cNvGraphicFramePr/>
      </xdr:nvGraphicFramePr>
      <xdr:xfrm>
        <a:off x="0" y="38404800"/>
        <a:ext cx="6172200" cy="4457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9</xdr:col>
      <xdr:colOff>0</xdr:colOff>
      <xdr:row>224</xdr:row>
      <xdr:rowOff>0</xdr:rowOff>
    </xdr:to>
    <xdr:graphicFrame>
      <xdr:nvGraphicFramePr>
        <xdr:cNvPr id="10" name="Chart 19"/>
        <xdr:cNvGraphicFramePr/>
      </xdr:nvGraphicFramePr>
      <xdr:xfrm>
        <a:off x="0" y="33947100"/>
        <a:ext cx="6172200" cy="4457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1" sqref="A1:D1"/>
    </sheetView>
  </sheetViews>
  <sheetFormatPr defaultColWidth="9.00390625" defaultRowHeight="13.5"/>
  <cols>
    <col min="1" max="1" width="10.00390625" style="1" customWidth="1"/>
    <col min="2" max="4" width="9.00390625" style="1" customWidth="1"/>
    <col min="5" max="5" width="10.00390625" style="1" customWidth="1"/>
    <col min="6" max="8" width="9.00390625" style="1" customWidth="1"/>
    <col min="9" max="9" width="10.00390625" style="1" customWidth="1"/>
    <col min="10" max="16384" width="9.00390625" style="1" customWidth="1"/>
  </cols>
  <sheetData>
    <row r="1" spans="1:14" ht="13.5">
      <c r="A1" s="4" t="s">
        <v>3</v>
      </c>
      <c r="B1" s="4"/>
      <c r="C1" s="4"/>
      <c r="D1" s="4"/>
      <c r="F1" s="4" t="s">
        <v>4</v>
      </c>
      <c r="G1" s="4"/>
      <c r="H1" s="4"/>
      <c r="I1" s="4"/>
      <c r="K1" s="4" t="s">
        <v>5</v>
      </c>
      <c r="L1" s="4"/>
      <c r="M1" s="4"/>
      <c r="N1" s="4"/>
    </row>
    <row r="2" spans="1:14" ht="13.5">
      <c r="A2" s="2" t="s">
        <v>0</v>
      </c>
      <c r="B2" s="2" t="s">
        <v>1</v>
      </c>
      <c r="C2" s="2" t="s">
        <v>25</v>
      </c>
      <c r="D2" s="2" t="s">
        <v>2</v>
      </c>
      <c r="F2" s="2" t="s">
        <v>0</v>
      </c>
      <c r="G2" s="2" t="s">
        <v>1</v>
      </c>
      <c r="H2" s="2" t="s">
        <v>25</v>
      </c>
      <c r="I2" s="2" t="s">
        <v>2</v>
      </c>
      <c r="K2" s="2" t="s">
        <v>0</v>
      </c>
      <c r="L2" s="2" t="s">
        <v>1</v>
      </c>
      <c r="M2" s="2" t="s">
        <v>25</v>
      </c>
      <c r="N2" s="2" t="s">
        <v>2</v>
      </c>
    </row>
    <row r="3" spans="1:14" ht="13.5">
      <c r="A3" s="2">
        <v>10</v>
      </c>
      <c r="B3" s="2">
        <v>2.6</v>
      </c>
      <c r="C3" s="2">
        <f>20*LOG(B3/2.7)</f>
        <v>-0.3278083237633874</v>
      </c>
      <c r="D3" s="2">
        <v>0</v>
      </c>
      <c r="F3" s="2">
        <v>10</v>
      </c>
      <c r="G3" s="2">
        <v>2.6</v>
      </c>
      <c r="H3" s="2">
        <f>20*LOG(G3/2.7)</f>
        <v>-0.3278083237633874</v>
      </c>
      <c r="I3" s="2">
        <v>0</v>
      </c>
      <c r="K3" s="2">
        <v>10</v>
      </c>
      <c r="L3" s="2">
        <v>2.6</v>
      </c>
      <c r="M3" s="2">
        <f>20*LOG(L3/2.7)</f>
        <v>-0.3278083237633874</v>
      </c>
      <c r="N3" s="2">
        <v>0</v>
      </c>
    </row>
    <row r="4" spans="1:14" ht="13.5">
      <c r="A4" s="2">
        <v>20</v>
      </c>
      <c r="B4" s="2">
        <v>2.6</v>
      </c>
      <c r="C4" s="2">
        <f aca="true" t="shared" si="0" ref="C4:C22">20*LOG(B4/2.7)</f>
        <v>-0.3278083237633874</v>
      </c>
      <c r="D4" s="2">
        <v>0</v>
      </c>
      <c r="F4" s="2">
        <v>20</v>
      </c>
      <c r="G4" s="2">
        <v>2.6</v>
      </c>
      <c r="H4" s="2">
        <f aca="true" t="shared" si="1" ref="H4:H23">20*LOG(G4/2.7)</f>
        <v>-0.3278083237633874</v>
      </c>
      <c r="I4" s="2">
        <v>0</v>
      </c>
      <c r="K4" s="2">
        <v>20</v>
      </c>
      <c r="L4" s="2">
        <v>2.6</v>
      </c>
      <c r="M4" s="2">
        <f aca="true" t="shared" si="2" ref="M4:M27">20*LOG(L4/2.7)</f>
        <v>-0.3278083237633874</v>
      </c>
      <c r="N4" s="2">
        <v>0</v>
      </c>
    </row>
    <row r="5" spans="1:14" ht="13.5">
      <c r="A5" s="2">
        <v>30</v>
      </c>
      <c r="B5" s="2">
        <v>2.6</v>
      </c>
      <c r="C5" s="2">
        <f t="shared" si="0"/>
        <v>-0.3278083237633874</v>
      </c>
      <c r="D5" s="2">
        <v>0</v>
      </c>
      <c r="F5" s="2">
        <v>30</v>
      </c>
      <c r="G5" s="2">
        <v>2.6</v>
      </c>
      <c r="H5" s="2">
        <f t="shared" si="1"/>
        <v>-0.3278083237633874</v>
      </c>
      <c r="I5" s="2">
        <v>0</v>
      </c>
      <c r="K5" s="2">
        <v>30</v>
      </c>
      <c r="L5" s="2">
        <v>2.65</v>
      </c>
      <c r="M5" s="2">
        <f t="shared" si="2"/>
        <v>-0.16235780444358996</v>
      </c>
      <c r="N5" s="2">
        <v>0</v>
      </c>
    </row>
    <row r="6" spans="1:14" ht="13.5">
      <c r="A6" s="2">
        <v>50</v>
      </c>
      <c r="B6" s="2">
        <v>2.7</v>
      </c>
      <c r="C6" s="2">
        <f t="shared" si="0"/>
        <v>0</v>
      </c>
      <c r="D6" s="2">
        <v>0</v>
      </c>
      <c r="F6" s="2">
        <v>50</v>
      </c>
      <c r="G6" s="2">
        <v>2.7</v>
      </c>
      <c r="H6" s="2">
        <f t="shared" si="1"/>
        <v>0</v>
      </c>
      <c r="I6" s="2">
        <v>0</v>
      </c>
      <c r="K6" s="2">
        <v>50</v>
      </c>
      <c r="L6" s="2">
        <v>2.7</v>
      </c>
      <c r="M6" s="2">
        <f t="shared" si="2"/>
        <v>0</v>
      </c>
      <c r="N6" s="2">
        <v>0</v>
      </c>
    </row>
    <row r="7" spans="1:14" ht="13.5">
      <c r="A7" s="2">
        <v>70</v>
      </c>
      <c r="B7" s="2">
        <v>2.7</v>
      </c>
      <c r="C7" s="2">
        <f t="shared" si="0"/>
        <v>0</v>
      </c>
      <c r="D7" s="2">
        <v>0</v>
      </c>
      <c r="F7" s="2">
        <v>70</v>
      </c>
      <c r="G7" s="2">
        <v>2.7</v>
      </c>
      <c r="H7" s="2">
        <f t="shared" si="1"/>
        <v>0</v>
      </c>
      <c r="I7" s="2">
        <v>0</v>
      </c>
      <c r="K7" s="2">
        <v>70</v>
      </c>
      <c r="L7" s="2">
        <v>2.7</v>
      </c>
      <c r="M7" s="2">
        <f t="shared" si="2"/>
        <v>0</v>
      </c>
      <c r="N7" s="2">
        <v>0</v>
      </c>
    </row>
    <row r="8" spans="1:14" ht="13.5">
      <c r="A8" s="2">
        <v>100</v>
      </c>
      <c r="B8" s="2">
        <v>2.7</v>
      </c>
      <c r="C8" s="2">
        <f t="shared" si="0"/>
        <v>0</v>
      </c>
      <c r="D8" s="2">
        <v>0</v>
      </c>
      <c r="F8" s="2">
        <v>100</v>
      </c>
      <c r="G8" s="2">
        <v>2.7</v>
      </c>
      <c r="H8" s="2">
        <f t="shared" si="1"/>
        <v>0</v>
      </c>
      <c r="I8" s="2">
        <v>0</v>
      </c>
      <c r="K8" s="2">
        <v>100</v>
      </c>
      <c r="L8" s="2">
        <v>2.7</v>
      </c>
      <c r="M8" s="2">
        <f t="shared" si="2"/>
        <v>0</v>
      </c>
      <c r="N8" s="2">
        <v>0</v>
      </c>
    </row>
    <row r="9" spans="1:14" ht="13.5">
      <c r="A9" s="2">
        <v>200</v>
      </c>
      <c r="B9" s="2">
        <v>2.7</v>
      </c>
      <c r="C9" s="2">
        <f t="shared" si="0"/>
        <v>0</v>
      </c>
      <c r="D9" s="2">
        <v>0</v>
      </c>
      <c r="F9" s="2">
        <v>200</v>
      </c>
      <c r="G9" s="2">
        <v>2.7</v>
      </c>
      <c r="H9" s="2">
        <f t="shared" si="1"/>
        <v>0</v>
      </c>
      <c r="I9" s="2">
        <v>0</v>
      </c>
      <c r="K9" s="2">
        <v>200</v>
      </c>
      <c r="L9" s="2">
        <v>2.7</v>
      </c>
      <c r="M9" s="2">
        <f t="shared" si="2"/>
        <v>0</v>
      </c>
      <c r="N9" s="2">
        <v>0</v>
      </c>
    </row>
    <row r="10" spans="1:14" ht="13.5">
      <c r="A10" s="2">
        <v>300</v>
      </c>
      <c r="B10" s="2">
        <v>2.7</v>
      </c>
      <c r="C10" s="2">
        <f t="shared" si="0"/>
        <v>0</v>
      </c>
      <c r="D10" s="2">
        <v>0</v>
      </c>
      <c r="F10" s="2">
        <v>300</v>
      </c>
      <c r="G10" s="2">
        <v>2.7</v>
      </c>
      <c r="H10" s="2">
        <f t="shared" si="1"/>
        <v>0</v>
      </c>
      <c r="I10" s="2">
        <v>0</v>
      </c>
      <c r="K10" s="2">
        <v>300</v>
      </c>
      <c r="L10" s="2">
        <v>2.7</v>
      </c>
      <c r="M10" s="2">
        <f t="shared" si="2"/>
        <v>0</v>
      </c>
      <c r="N10" s="2">
        <v>0</v>
      </c>
    </row>
    <row r="11" spans="1:14" ht="13.5">
      <c r="A11" s="2">
        <v>500</v>
      </c>
      <c r="B11" s="2">
        <v>2.7</v>
      </c>
      <c r="C11" s="2">
        <f t="shared" si="0"/>
        <v>0</v>
      </c>
      <c r="D11" s="2">
        <v>0</v>
      </c>
      <c r="F11" s="2">
        <v>500</v>
      </c>
      <c r="G11" s="2">
        <v>2.7</v>
      </c>
      <c r="H11" s="2">
        <f t="shared" si="1"/>
        <v>0</v>
      </c>
      <c r="I11" s="2">
        <v>0</v>
      </c>
      <c r="K11" s="2">
        <v>500</v>
      </c>
      <c r="L11" s="2">
        <v>2.7</v>
      </c>
      <c r="M11" s="2">
        <f t="shared" si="2"/>
        <v>0</v>
      </c>
      <c r="N11" s="2">
        <v>0</v>
      </c>
    </row>
    <row r="12" spans="1:14" ht="13.5">
      <c r="A12" s="2">
        <v>700</v>
      </c>
      <c r="B12" s="2">
        <v>2.7</v>
      </c>
      <c r="C12" s="2">
        <f t="shared" si="0"/>
        <v>0</v>
      </c>
      <c r="D12" s="2">
        <v>0</v>
      </c>
      <c r="F12" s="2">
        <v>700</v>
      </c>
      <c r="G12" s="2">
        <v>2.7</v>
      </c>
      <c r="H12" s="2">
        <f t="shared" si="1"/>
        <v>0</v>
      </c>
      <c r="I12" s="2">
        <v>0</v>
      </c>
      <c r="K12" s="2">
        <v>700</v>
      </c>
      <c r="L12" s="2">
        <v>2.7</v>
      </c>
      <c r="M12" s="2">
        <f t="shared" si="2"/>
        <v>0</v>
      </c>
      <c r="N12" s="2">
        <v>0</v>
      </c>
    </row>
    <row r="13" spans="1:14" ht="13.5">
      <c r="A13" s="2">
        <v>1000</v>
      </c>
      <c r="B13" s="2">
        <v>2.7</v>
      </c>
      <c r="C13" s="2">
        <f t="shared" si="0"/>
        <v>0</v>
      </c>
      <c r="D13" s="2">
        <v>0</v>
      </c>
      <c r="F13" s="2">
        <v>1000</v>
      </c>
      <c r="G13" s="2">
        <v>2.7</v>
      </c>
      <c r="H13" s="2">
        <f t="shared" si="1"/>
        <v>0</v>
      </c>
      <c r="I13" s="2">
        <v>0</v>
      </c>
      <c r="K13" s="2">
        <v>1000</v>
      </c>
      <c r="L13" s="2">
        <v>2.7</v>
      </c>
      <c r="M13" s="2">
        <f t="shared" si="2"/>
        <v>0</v>
      </c>
      <c r="N13" s="2">
        <v>0</v>
      </c>
    </row>
    <row r="14" spans="1:14" ht="13.5">
      <c r="A14" s="2">
        <v>2000</v>
      </c>
      <c r="B14" s="2">
        <v>2.7</v>
      </c>
      <c r="C14" s="2">
        <f t="shared" si="0"/>
        <v>0</v>
      </c>
      <c r="D14" s="2">
        <v>0</v>
      </c>
      <c r="F14" s="2">
        <v>2000</v>
      </c>
      <c r="G14" s="2">
        <v>2.7</v>
      </c>
      <c r="H14" s="2">
        <f t="shared" si="1"/>
        <v>0</v>
      </c>
      <c r="I14" s="2">
        <v>0</v>
      </c>
      <c r="K14" s="2">
        <v>2000</v>
      </c>
      <c r="L14" s="2">
        <v>2.7</v>
      </c>
      <c r="M14" s="2">
        <f t="shared" si="2"/>
        <v>0</v>
      </c>
      <c r="N14" s="2">
        <v>0</v>
      </c>
    </row>
    <row r="15" spans="1:14" ht="13.5">
      <c r="A15" s="2">
        <v>3000</v>
      </c>
      <c r="B15" s="2">
        <v>2.7</v>
      </c>
      <c r="C15" s="2">
        <f t="shared" si="0"/>
        <v>0</v>
      </c>
      <c r="D15" s="2">
        <v>0</v>
      </c>
      <c r="F15" s="2">
        <v>3000</v>
      </c>
      <c r="G15" s="2">
        <v>2.7</v>
      </c>
      <c r="H15" s="2">
        <f t="shared" si="1"/>
        <v>0</v>
      </c>
      <c r="I15" s="2">
        <v>0</v>
      </c>
      <c r="K15" s="2">
        <v>3000</v>
      </c>
      <c r="L15" s="2">
        <v>2.7</v>
      </c>
      <c r="M15" s="2">
        <f t="shared" si="2"/>
        <v>0</v>
      </c>
      <c r="N15" s="2">
        <v>0</v>
      </c>
    </row>
    <row r="16" spans="1:14" ht="13.5">
      <c r="A16" s="2">
        <v>5000</v>
      </c>
      <c r="B16" s="2">
        <v>2.7</v>
      </c>
      <c r="C16" s="2">
        <f t="shared" si="0"/>
        <v>0</v>
      </c>
      <c r="D16" s="2">
        <v>0</v>
      </c>
      <c r="F16" s="2">
        <v>5000</v>
      </c>
      <c r="G16" s="2">
        <v>2.7</v>
      </c>
      <c r="H16" s="2">
        <f t="shared" si="1"/>
        <v>0</v>
      </c>
      <c r="I16" s="2">
        <v>0</v>
      </c>
      <c r="K16" s="2">
        <v>5000</v>
      </c>
      <c r="L16" s="2">
        <v>2.7</v>
      </c>
      <c r="M16" s="2">
        <f t="shared" si="2"/>
        <v>0</v>
      </c>
      <c r="N16" s="2">
        <v>0</v>
      </c>
    </row>
    <row r="17" spans="1:14" ht="13.5">
      <c r="A17" s="2">
        <v>7000</v>
      </c>
      <c r="B17" s="2">
        <v>2.7</v>
      </c>
      <c r="C17" s="2">
        <f t="shared" si="0"/>
        <v>0</v>
      </c>
      <c r="D17" s="2">
        <v>0</v>
      </c>
      <c r="F17" s="2">
        <v>7000</v>
      </c>
      <c r="G17" s="2">
        <v>2.7</v>
      </c>
      <c r="H17" s="2">
        <f t="shared" si="1"/>
        <v>0</v>
      </c>
      <c r="I17" s="2">
        <v>0</v>
      </c>
      <c r="K17" s="2">
        <v>7000</v>
      </c>
      <c r="L17" s="2">
        <v>2.7</v>
      </c>
      <c r="M17" s="2">
        <f t="shared" si="2"/>
        <v>0</v>
      </c>
      <c r="N17" s="2">
        <v>0</v>
      </c>
    </row>
    <row r="18" spans="1:14" ht="13.5">
      <c r="A18" s="2">
        <v>10000</v>
      </c>
      <c r="B18" s="2">
        <v>2.7</v>
      </c>
      <c r="C18" s="2">
        <f t="shared" si="0"/>
        <v>0</v>
      </c>
      <c r="D18" s="2">
        <v>0</v>
      </c>
      <c r="F18" s="2">
        <v>10000</v>
      </c>
      <c r="G18" s="2">
        <v>2.7</v>
      </c>
      <c r="H18" s="2">
        <f t="shared" si="1"/>
        <v>0</v>
      </c>
      <c r="I18" s="2">
        <v>0</v>
      </c>
      <c r="K18" s="2">
        <v>10000</v>
      </c>
      <c r="L18" s="2">
        <v>2.65</v>
      </c>
      <c r="M18" s="2">
        <f t="shared" si="2"/>
        <v>-0.16235780444358996</v>
      </c>
      <c r="N18" s="2">
        <v>0</v>
      </c>
    </row>
    <row r="19" spans="1:14" ht="13.5">
      <c r="A19" s="2">
        <v>13000</v>
      </c>
      <c r="B19" s="2">
        <v>2.7</v>
      </c>
      <c r="C19" s="2">
        <f t="shared" si="0"/>
        <v>0</v>
      </c>
      <c r="D19" s="2">
        <v>0</v>
      </c>
      <c r="F19" s="2">
        <v>13000</v>
      </c>
      <c r="G19" s="2">
        <v>2.7</v>
      </c>
      <c r="H19" s="2">
        <f t="shared" si="1"/>
        <v>0</v>
      </c>
      <c r="I19" s="2">
        <v>0</v>
      </c>
      <c r="K19" s="2">
        <v>13000</v>
      </c>
      <c r="L19" s="2">
        <v>2.65</v>
      </c>
      <c r="M19" s="2">
        <f t="shared" si="2"/>
        <v>-0.16235780444358996</v>
      </c>
      <c r="N19" s="2">
        <v>0</v>
      </c>
    </row>
    <row r="20" spans="1:14" ht="13.5">
      <c r="A20" s="2">
        <v>15000</v>
      </c>
      <c r="B20" s="2">
        <v>2.65</v>
      </c>
      <c r="C20" s="2">
        <f t="shared" si="0"/>
        <v>-0.16235780444358996</v>
      </c>
      <c r="D20" s="2">
        <v>0</v>
      </c>
      <c r="F20" s="2">
        <v>15000</v>
      </c>
      <c r="G20" s="2">
        <v>2.65</v>
      </c>
      <c r="H20" s="2">
        <f t="shared" si="1"/>
        <v>-0.16235780444358996</v>
      </c>
      <c r="I20" s="2">
        <v>0</v>
      </c>
      <c r="K20" s="2">
        <v>15000</v>
      </c>
      <c r="L20" s="2">
        <v>2.65</v>
      </c>
      <c r="M20" s="2">
        <f t="shared" si="2"/>
        <v>-0.16235780444358996</v>
      </c>
      <c r="N20" s="2">
        <v>0</v>
      </c>
    </row>
    <row r="21" spans="1:14" ht="13.5">
      <c r="A21" s="2">
        <v>17000</v>
      </c>
      <c r="B21" s="2">
        <v>2.65</v>
      </c>
      <c r="C21" s="2">
        <f t="shared" si="0"/>
        <v>-0.16235780444358996</v>
      </c>
      <c r="D21" s="2">
        <v>0</v>
      </c>
      <c r="F21" s="2">
        <v>17000</v>
      </c>
      <c r="G21" s="2">
        <v>2.65</v>
      </c>
      <c r="H21" s="2">
        <f t="shared" si="1"/>
        <v>-0.16235780444358996</v>
      </c>
      <c r="I21" s="2">
        <v>0</v>
      </c>
      <c r="K21" s="2">
        <v>17000</v>
      </c>
      <c r="L21" s="2">
        <v>2.62</v>
      </c>
      <c r="M21" s="2">
        <f t="shared" si="2"/>
        <v>-0.26124945678483746</v>
      </c>
      <c r="N21" s="2">
        <v>0</v>
      </c>
    </row>
    <row r="22" spans="1:14" ht="13.5">
      <c r="A22" s="2">
        <v>20000</v>
      </c>
      <c r="B22" s="2">
        <v>2.62</v>
      </c>
      <c r="C22" s="2">
        <f t="shared" si="0"/>
        <v>-0.26124945678483746</v>
      </c>
      <c r="D22" s="2">
        <v>0</v>
      </c>
      <c r="F22" s="2">
        <v>20000</v>
      </c>
      <c r="G22" s="2">
        <v>2.62</v>
      </c>
      <c r="H22" s="2">
        <f t="shared" si="1"/>
        <v>-0.26124945678483746</v>
      </c>
      <c r="I22" s="2">
        <v>0</v>
      </c>
      <c r="K22" s="2">
        <v>20000</v>
      </c>
      <c r="L22" s="2">
        <v>2.6</v>
      </c>
      <c r="M22" s="2">
        <f t="shared" si="2"/>
        <v>-0.3278083237633874</v>
      </c>
      <c r="N22" s="2">
        <v>0</v>
      </c>
    </row>
    <row r="23" spans="6:14" ht="13.5">
      <c r="F23" s="2">
        <v>22000</v>
      </c>
      <c r="G23" s="2">
        <v>2.6</v>
      </c>
      <c r="H23" s="2">
        <f t="shared" si="1"/>
        <v>-0.3278083237633874</v>
      </c>
      <c r="I23" s="2">
        <v>0</v>
      </c>
      <c r="K23" s="2">
        <v>30000</v>
      </c>
      <c r="L23" s="2">
        <v>2.59</v>
      </c>
      <c r="M23" s="2">
        <f t="shared" si="2"/>
        <v>-0.36128000155471074</v>
      </c>
      <c r="N23" s="2">
        <v>0</v>
      </c>
    </row>
    <row r="24" spans="11:14" ht="13.5">
      <c r="K24" s="2">
        <v>40000</v>
      </c>
      <c r="L24" s="2">
        <v>2.4</v>
      </c>
      <c r="M24" s="2">
        <f t="shared" si="2"/>
        <v>-1.0230504489476262</v>
      </c>
      <c r="N24" s="2">
        <v>0</v>
      </c>
    </row>
    <row r="25" spans="11:14" ht="13.5">
      <c r="K25" s="2">
        <v>50000</v>
      </c>
      <c r="L25" s="2">
        <v>2.3</v>
      </c>
      <c r="M25" s="2">
        <f t="shared" si="2"/>
        <v>-1.3927185628278895</v>
      </c>
      <c r="N25" s="2">
        <v>0</v>
      </c>
    </row>
    <row r="26" spans="11:14" ht="13.5">
      <c r="K26" s="2">
        <v>70000</v>
      </c>
      <c r="L26" s="2">
        <v>2</v>
      </c>
      <c r="M26" s="2">
        <f t="shared" si="2"/>
        <v>-2.6066753699001226</v>
      </c>
      <c r="N26" s="2">
        <v>0</v>
      </c>
    </row>
    <row r="27" spans="11:14" ht="13.5">
      <c r="K27" s="2">
        <v>90000</v>
      </c>
      <c r="L27" s="2">
        <v>1.6</v>
      </c>
      <c r="M27" s="2">
        <f t="shared" si="2"/>
        <v>-4.5448756300612505</v>
      </c>
      <c r="N27" s="2">
        <v>0</v>
      </c>
    </row>
  </sheetData>
  <mergeCells count="3">
    <mergeCell ref="A1:D1"/>
    <mergeCell ref="F1:I1"/>
    <mergeCell ref="K1:N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:D1"/>
    </sheetView>
  </sheetViews>
  <sheetFormatPr defaultColWidth="9.00390625" defaultRowHeight="13.5"/>
  <cols>
    <col min="1" max="16384" width="9.00390625" style="1" customWidth="1"/>
  </cols>
  <sheetData>
    <row r="1" spans="1:9" ht="13.5">
      <c r="A1" s="4" t="s">
        <v>3</v>
      </c>
      <c r="B1" s="4"/>
      <c r="C1" s="4"/>
      <c r="D1" s="4"/>
      <c r="F1" s="4" t="s">
        <v>4</v>
      </c>
      <c r="G1" s="4"/>
      <c r="H1" s="4"/>
      <c r="I1" s="4"/>
    </row>
    <row r="2" spans="1:9" ht="13.5">
      <c r="A2" s="2" t="s">
        <v>0</v>
      </c>
      <c r="B2" s="2" t="s">
        <v>1</v>
      </c>
      <c r="C2" s="2" t="s">
        <v>25</v>
      </c>
      <c r="D2" s="2" t="s">
        <v>2</v>
      </c>
      <c r="F2" s="2" t="s">
        <v>0</v>
      </c>
      <c r="G2" s="2" t="s">
        <v>1</v>
      </c>
      <c r="H2" s="2" t="s">
        <v>25</v>
      </c>
      <c r="I2" s="2" t="s">
        <v>2</v>
      </c>
    </row>
    <row r="3" spans="1:9" ht="13.5">
      <c r="A3" s="2">
        <v>10</v>
      </c>
      <c r="B3" s="2">
        <v>2.6</v>
      </c>
      <c r="C3" s="2">
        <f>20*LOG(B3/2.65)</f>
        <v>-0.16545051931979668</v>
      </c>
      <c r="D3" s="2">
        <v>0</v>
      </c>
      <c r="F3" s="2">
        <v>10</v>
      </c>
      <c r="G3" s="2">
        <v>2.6</v>
      </c>
      <c r="H3" s="2">
        <f>20*LOG(G3/2.65)</f>
        <v>-0.16545051931979668</v>
      </c>
      <c r="I3" s="2">
        <v>0</v>
      </c>
    </row>
    <row r="4" spans="1:9" ht="13.5">
      <c r="A4" s="2">
        <v>20</v>
      </c>
      <c r="B4" s="2">
        <v>2.6</v>
      </c>
      <c r="C4" s="2">
        <f aca="true" t="shared" si="0" ref="C4:C22">20*LOG(B4/2.65)</f>
        <v>-0.16545051931979668</v>
      </c>
      <c r="D4" s="2">
        <v>0</v>
      </c>
      <c r="F4" s="2">
        <v>20</v>
      </c>
      <c r="G4" s="2">
        <v>2.6</v>
      </c>
      <c r="H4" s="2">
        <f aca="true" t="shared" si="1" ref="H4:H23">20*LOG(G4/2.65)</f>
        <v>-0.16545051931979668</v>
      </c>
      <c r="I4" s="2">
        <v>0</v>
      </c>
    </row>
    <row r="5" spans="1:9" ht="13.5">
      <c r="A5" s="2">
        <v>30</v>
      </c>
      <c r="B5" s="2">
        <v>2.61</v>
      </c>
      <c r="C5" s="2">
        <f t="shared" si="0"/>
        <v>-0.13210733197053776</v>
      </c>
      <c r="D5" s="2">
        <v>0</v>
      </c>
      <c r="F5" s="2">
        <v>30</v>
      </c>
      <c r="G5" s="2">
        <v>2.61</v>
      </c>
      <c r="H5" s="2">
        <f t="shared" si="1"/>
        <v>-0.13210733197053776</v>
      </c>
      <c r="I5" s="2">
        <v>0</v>
      </c>
    </row>
    <row r="6" spans="1:9" ht="13.5">
      <c r="A6" s="2">
        <v>50</v>
      </c>
      <c r="B6" s="2">
        <v>2.65</v>
      </c>
      <c r="C6" s="2">
        <f t="shared" si="0"/>
        <v>0</v>
      </c>
      <c r="D6" s="2">
        <v>0</v>
      </c>
      <c r="F6" s="2">
        <v>50</v>
      </c>
      <c r="G6" s="2">
        <v>2.65</v>
      </c>
      <c r="H6" s="2">
        <f t="shared" si="1"/>
        <v>0</v>
      </c>
      <c r="I6" s="2">
        <v>0</v>
      </c>
    </row>
    <row r="7" spans="1:9" ht="13.5">
      <c r="A7" s="2">
        <v>70</v>
      </c>
      <c r="B7" s="2">
        <v>2.65</v>
      </c>
      <c r="C7" s="2">
        <f t="shared" si="0"/>
        <v>0</v>
      </c>
      <c r="D7" s="2">
        <v>0</v>
      </c>
      <c r="F7" s="2">
        <v>70</v>
      </c>
      <c r="G7" s="2">
        <v>2.65</v>
      </c>
      <c r="H7" s="2">
        <f t="shared" si="1"/>
        <v>0</v>
      </c>
      <c r="I7" s="2">
        <v>0</v>
      </c>
    </row>
    <row r="8" spans="1:9" ht="13.5">
      <c r="A8" s="2">
        <v>100</v>
      </c>
      <c r="B8" s="2">
        <v>2.65</v>
      </c>
      <c r="C8" s="2">
        <f t="shared" si="0"/>
        <v>0</v>
      </c>
      <c r="D8" s="2">
        <v>0</v>
      </c>
      <c r="F8" s="2">
        <v>100</v>
      </c>
      <c r="G8" s="2">
        <v>2.65</v>
      </c>
      <c r="H8" s="2">
        <f t="shared" si="1"/>
        <v>0</v>
      </c>
      <c r="I8" s="2">
        <v>0</v>
      </c>
    </row>
    <row r="9" spans="1:9" ht="13.5">
      <c r="A9" s="2">
        <v>200</v>
      </c>
      <c r="B9" s="2">
        <v>2.65</v>
      </c>
      <c r="C9" s="2">
        <f t="shared" si="0"/>
        <v>0</v>
      </c>
      <c r="D9" s="2">
        <v>0</v>
      </c>
      <c r="F9" s="2">
        <v>200</v>
      </c>
      <c r="G9" s="2">
        <v>2.65</v>
      </c>
      <c r="H9" s="2">
        <f t="shared" si="1"/>
        <v>0</v>
      </c>
      <c r="I9" s="2">
        <v>0</v>
      </c>
    </row>
    <row r="10" spans="1:9" ht="13.5">
      <c r="A10" s="2">
        <v>300</v>
      </c>
      <c r="B10" s="2">
        <v>2.65</v>
      </c>
      <c r="C10" s="2">
        <f t="shared" si="0"/>
        <v>0</v>
      </c>
      <c r="D10" s="2">
        <v>0</v>
      </c>
      <c r="F10" s="2">
        <v>300</v>
      </c>
      <c r="G10" s="2">
        <v>2.65</v>
      </c>
      <c r="H10" s="2">
        <f t="shared" si="1"/>
        <v>0</v>
      </c>
      <c r="I10" s="2">
        <v>0</v>
      </c>
    </row>
    <row r="11" spans="1:9" ht="13.5">
      <c r="A11" s="2">
        <v>500</v>
      </c>
      <c r="B11" s="2">
        <v>2.65</v>
      </c>
      <c r="C11" s="2">
        <f t="shared" si="0"/>
        <v>0</v>
      </c>
      <c r="D11" s="2">
        <v>0</v>
      </c>
      <c r="F11" s="2">
        <v>500</v>
      </c>
      <c r="G11" s="2">
        <v>2.65</v>
      </c>
      <c r="H11" s="2">
        <f t="shared" si="1"/>
        <v>0</v>
      </c>
      <c r="I11" s="2">
        <v>0</v>
      </c>
    </row>
    <row r="12" spans="1:9" ht="13.5">
      <c r="A12" s="2">
        <v>700</v>
      </c>
      <c r="B12" s="2">
        <v>2.65</v>
      </c>
      <c r="C12" s="2">
        <f t="shared" si="0"/>
        <v>0</v>
      </c>
      <c r="D12" s="2">
        <v>0</v>
      </c>
      <c r="F12" s="2">
        <v>700</v>
      </c>
      <c r="G12" s="2">
        <v>2.65</v>
      </c>
      <c r="H12" s="2">
        <f t="shared" si="1"/>
        <v>0</v>
      </c>
      <c r="I12" s="2">
        <v>0</v>
      </c>
    </row>
    <row r="13" spans="1:9" ht="13.5">
      <c r="A13" s="2">
        <v>1000</v>
      </c>
      <c r="B13" s="2">
        <v>2.65</v>
      </c>
      <c r="C13" s="2">
        <f t="shared" si="0"/>
        <v>0</v>
      </c>
      <c r="D13" s="2">
        <v>0</v>
      </c>
      <c r="F13" s="2">
        <v>1000</v>
      </c>
      <c r="G13" s="2">
        <v>2.65</v>
      </c>
      <c r="H13" s="2">
        <f t="shared" si="1"/>
        <v>0</v>
      </c>
      <c r="I13" s="2">
        <v>0</v>
      </c>
    </row>
    <row r="14" spans="1:9" ht="13.5">
      <c r="A14" s="2">
        <v>2000</v>
      </c>
      <c r="B14" s="2">
        <v>2.65</v>
      </c>
      <c r="C14" s="2">
        <f t="shared" si="0"/>
        <v>0</v>
      </c>
      <c r="D14" s="2">
        <v>0</v>
      </c>
      <c r="F14" s="2">
        <v>2000</v>
      </c>
      <c r="G14" s="2">
        <v>2.65</v>
      </c>
      <c r="H14" s="2">
        <f t="shared" si="1"/>
        <v>0</v>
      </c>
      <c r="I14" s="2">
        <v>0</v>
      </c>
    </row>
    <row r="15" spans="1:9" ht="13.5">
      <c r="A15" s="2">
        <v>3000</v>
      </c>
      <c r="B15" s="2">
        <v>2.65</v>
      </c>
      <c r="C15" s="2">
        <f t="shared" si="0"/>
        <v>0</v>
      </c>
      <c r="D15" s="2">
        <v>0</v>
      </c>
      <c r="F15" s="2">
        <v>3000</v>
      </c>
      <c r="G15" s="2">
        <v>2.65</v>
      </c>
      <c r="H15" s="2">
        <f t="shared" si="1"/>
        <v>0</v>
      </c>
      <c r="I15" s="2">
        <v>0</v>
      </c>
    </row>
    <row r="16" spans="1:9" ht="13.5">
      <c r="A16" s="2">
        <v>5000</v>
      </c>
      <c r="B16" s="2">
        <v>2.64</v>
      </c>
      <c r="C16" s="2">
        <f t="shared" si="0"/>
        <v>-0.03283894133953476</v>
      </c>
      <c r="D16" s="2">
        <v>0</v>
      </c>
      <c r="F16" s="2">
        <v>5000</v>
      </c>
      <c r="G16" s="2">
        <v>2.64</v>
      </c>
      <c r="H16" s="2">
        <f t="shared" si="1"/>
        <v>-0.03283894133953476</v>
      </c>
      <c r="I16" s="2">
        <v>0</v>
      </c>
    </row>
    <row r="17" spans="1:9" ht="13.5">
      <c r="A17" s="2">
        <v>7000</v>
      </c>
      <c r="B17" s="2">
        <v>2.6</v>
      </c>
      <c r="C17" s="2">
        <f t="shared" si="0"/>
        <v>-0.16545051931979668</v>
      </c>
      <c r="D17" s="2">
        <v>0</v>
      </c>
      <c r="F17" s="2">
        <v>7000</v>
      </c>
      <c r="G17" s="2">
        <v>2.6</v>
      </c>
      <c r="H17" s="2">
        <f t="shared" si="1"/>
        <v>-0.16545051931979668</v>
      </c>
      <c r="I17" s="2">
        <v>0</v>
      </c>
    </row>
    <row r="18" spans="1:9" ht="13.5">
      <c r="A18" s="2">
        <v>10000</v>
      </c>
      <c r="B18" s="2">
        <v>2.6</v>
      </c>
      <c r="C18" s="2">
        <f t="shared" si="0"/>
        <v>-0.16545051931979668</v>
      </c>
      <c r="D18" s="2">
        <v>0</v>
      </c>
      <c r="F18" s="2">
        <v>10000</v>
      </c>
      <c r="G18" s="2">
        <v>2.6</v>
      </c>
      <c r="H18" s="2">
        <f t="shared" si="1"/>
        <v>-0.16545051931979668</v>
      </c>
      <c r="I18" s="2">
        <v>0</v>
      </c>
    </row>
    <row r="19" spans="1:9" ht="13.5">
      <c r="A19" s="2">
        <v>13000</v>
      </c>
      <c r="B19" s="2">
        <v>2.6</v>
      </c>
      <c r="C19" s="2">
        <f t="shared" si="0"/>
        <v>-0.16545051931979668</v>
      </c>
      <c r="D19" s="2">
        <v>0</v>
      </c>
      <c r="F19" s="2">
        <v>13000</v>
      </c>
      <c r="G19" s="2">
        <v>2.6</v>
      </c>
      <c r="H19" s="2">
        <f t="shared" si="1"/>
        <v>-0.16545051931979668</v>
      </c>
      <c r="I19" s="2">
        <v>0</v>
      </c>
    </row>
    <row r="20" spans="1:9" ht="13.5">
      <c r="A20" s="2">
        <v>15000</v>
      </c>
      <c r="B20" s="2">
        <v>2.6</v>
      </c>
      <c r="C20" s="2">
        <f t="shared" si="0"/>
        <v>-0.16545051931979668</v>
      </c>
      <c r="D20" s="2">
        <v>0</v>
      </c>
      <c r="F20" s="2">
        <v>15000</v>
      </c>
      <c r="G20" s="2">
        <v>2.6</v>
      </c>
      <c r="H20" s="2">
        <f t="shared" si="1"/>
        <v>-0.16545051931979668</v>
      </c>
      <c r="I20" s="2">
        <v>0</v>
      </c>
    </row>
    <row r="21" spans="1:9" ht="13.5">
      <c r="A21" s="2">
        <v>17000</v>
      </c>
      <c r="B21" s="2">
        <v>2.59</v>
      </c>
      <c r="C21" s="2">
        <f t="shared" si="0"/>
        <v>-0.1989221971111204</v>
      </c>
      <c r="D21" s="2">
        <v>0</v>
      </c>
      <c r="F21" s="2">
        <v>17000</v>
      </c>
      <c r="G21" s="2">
        <v>2.59</v>
      </c>
      <c r="H21" s="2">
        <f t="shared" si="1"/>
        <v>-0.1989221971111204</v>
      </c>
      <c r="I21" s="2">
        <v>0</v>
      </c>
    </row>
    <row r="22" spans="1:9" ht="13.5">
      <c r="A22" s="2">
        <v>20000</v>
      </c>
      <c r="B22" s="2">
        <v>2.58</v>
      </c>
      <c r="C22" s="2">
        <f t="shared" si="0"/>
        <v>-0.23252335947155378</v>
      </c>
      <c r="D22" s="2">
        <v>0</v>
      </c>
      <c r="F22" s="2">
        <v>20000</v>
      </c>
      <c r="G22" s="2">
        <v>2.58</v>
      </c>
      <c r="H22" s="2">
        <f t="shared" si="1"/>
        <v>-0.23252335947155378</v>
      </c>
      <c r="I22" s="2">
        <v>0</v>
      </c>
    </row>
    <row r="23" spans="6:9" ht="13.5">
      <c r="F23" s="2">
        <v>22000</v>
      </c>
      <c r="G23" s="2">
        <v>2.55</v>
      </c>
      <c r="H23" s="2">
        <f t="shared" si="1"/>
        <v>-0.3341138700570535</v>
      </c>
      <c r="I23" s="2">
        <v>0</v>
      </c>
    </row>
  </sheetData>
  <mergeCells count="2">
    <mergeCell ref="A1:D1"/>
    <mergeCell ref="F1:I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:D1"/>
    </sheetView>
  </sheetViews>
  <sheetFormatPr defaultColWidth="9.00390625" defaultRowHeight="13.5"/>
  <cols>
    <col min="1" max="16384" width="9.00390625" style="1" customWidth="1"/>
  </cols>
  <sheetData>
    <row r="1" spans="1:9" ht="13.5">
      <c r="A1" s="4" t="s">
        <v>3</v>
      </c>
      <c r="B1" s="4"/>
      <c r="C1" s="4"/>
      <c r="D1" s="4"/>
      <c r="F1" s="4" t="s">
        <v>4</v>
      </c>
      <c r="G1" s="4"/>
      <c r="H1" s="4"/>
      <c r="I1" s="4"/>
    </row>
    <row r="2" spans="1:9" ht="13.5">
      <c r="A2" s="2" t="s">
        <v>0</v>
      </c>
      <c r="B2" s="2" t="s">
        <v>1</v>
      </c>
      <c r="C2" s="2" t="s">
        <v>25</v>
      </c>
      <c r="D2" s="2" t="s">
        <v>2</v>
      </c>
      <c r="F2" s="2" t="s">
        <v>0</v>
      </c>
      <c r="G2" s="2" t="s">
        <v>1</v>
      </c>
      <c r="H2" s="2" t="s">
        <v>25</v>
      </c>
      <c r="I2" s="2" t="s">
        <v>2</v>
      </c>
    </row>
    <row r="3" spans="1:9" ht="13.5">
      <c r="A3" s="2">
        <v>10</v>
      </c>
      <c r="B3" s="2">
        <v>1.25</v>
      </c>
      <c r="C3" s="2">
        <f>20*LOG(B3/1.3)</f>
        <v>-0.3406667859756079</v>
      </c>
      <c r="D3" s="2">
        <v>0</v>
      </c>
      <c r="F3" s="2">
        <v>10</v>
      </c>
      <c r="G3" s="2">
        <v>1.25</v>
      </c>
      <c r="H3" s="2">
        <f>20*LOG(G3/1.3)</f>
        <v>-0.3406667859756079</v>
      </c>
      <c r="I3" s="2">
        <v>0</v>
      </c>
    </row>
    <row r="4" spans="1:9" ht="13.5">
      <c r="A4" s="2">
        <v>20</v>
      </c>
      <c r="B4" s="2">
        <v>1.25</v>
      </c>
      <c r="C4" s="2">
        <f aca="true" t="shared" si="0" ref="C4:C22">20*LOG(B4/1.3)</f>
        <v>-0.3406667859756079</v>
      </c>
      <c r="D4" s="2">
        <v>0</v>
      </c>
      <c r="F4" s="2">
        <v>20</v>
      </c>
      <c r="G4" s="2">
        <v>1.25</v>
      </c>
      <c r="H4" s="2">
        <f aca="true" t="shared" si="1" ref="H4:H23">20*LOG(G4/1.3)</f>
        <v>-0.3406667859756079</v>
      </c>
      <c r="I4" s="2">
        <v>0</v>
      </c>
    </row>
    <row r="5" spans="1:9" ht="13.5">
      <c r="A5" s="2">
        <v>30</v>
      </c>
      <c r="B5" s="2">
        <v>1.28</v>
      </c>
      <c r="C5" s="2">
        <f t="shared" si="0"/>
        <v>-0.13466765317936857</v>
      </c>
      <c r="D5" s="2">
        <v>0</v>
      </c>
      <c r="F5" s="2">
        <v>30</v>
      </c>
      <c r="G5" s="2">
        <v>1.28</v>
      </c>
      <c r="H5" s="2">
        <f t="shared" si="1"/>
        <v>-0.13466765317936857</v>
      </c>
      <c r="I5" s="2">
        <v>0</v>
      </c>
    </row>
    <row r="6" spans="1:9" ht="13.5">
      <c r="A6" s="2">
        <v>50</v>
      </c>
      <c r="B6" s="2">
        <v>1.3</v>
      </c>
      <c r="C6" s="2">
        <f t="shared" si="0"/>
        <v>0</v>
      </c>
      <c r="D6" s="2">
        <v>0</v>
      </c>
      <c r="F6" s="2">
        <v>50</v>
      </c>
      <c r="G6" s="2">
        <v>1.3</v>
      </c>
      <c r="H6" s="2">
        <f t="shared" si="1"/>
        <v>0</v>
      </c>
      <c r="I6" s="2">
        <v>0</v>
      </c>
    </row>
    <row r="7" spans="1:9" ht="13.5">
      <c r="A7" s="2">
        <v>70</v>
      </c>
      <c r="B7" s="2">
        <v>1.3</v>
      </c>
      <c r="C7" s="2">
        <f t="shared" si="0"/>
        <v>0</v>
      </c>
      <c r="D7" s="2">
        <v>0</v>
      </c>
      <c r="F7" s="2">
        <v>70</v>
      </c>
      <c r="G7" s="2">
        <v>1.3</v>
      </c>
      <c r="H7" s="2">
        <f t="shared" si="1"/>
        <v>0</v>
      </c>
      <c r="I7" s="2">
        <v>0</v>
      </c>
    </row>
    <row r="8" spans="1:9" ht="13.5">
      <c r="A8" s="2">
        <v>100</v>
      </c>
      <c r="B8" s="2">
        <v>1.3</v>
      </c>
      <c r="C8" s="2">
        <f t="shared" si="0"/>
        <v>0</v>
      </c>
      <c r="D8" s="2">
        <v>0</v>
      </c>
      <c r="F8" s="2">
        <v>100</v>
      </c>
      <c r="G8" s="2">
        <v>1.3</v>
      </c>
      <c r="H8" s="2">
        <f t="shared" si="1"/>
        <v>0</v>
      </c>
      <c r="I8" s="2">
        <v>0</v>
      </c>
    </row>
    <row r="9" spans="1:9" ht="13.5">
      <c r="A9" s="2">
        <v>200</v>
      </c>
      <c r="B9" s="2">
        <v>1.3</v>
      </c>
      <c r="C9" s="2">
        <f t="shared" si="0"/>
        <v>0</v>
      </c>
      <c r="D9" s="2">
        <v>0</v>
      </c>
      <c r="F9" s="2">
        <v>200</v>
      </c>
      <c r="G9" s="2">
        <v>1.3</v>
      </c>
      <c r="H9" s="2">
        <f t="shared" si="1"/>
        <v>0</v>
      </c>
      <c r="I9" s="2">
        <v>0</v>
      </c>
    </row>
    <row r="10" spans="1:9" ht="13.5">
      <c r="A10" s="2">
        <v>300</v>
      </c>
      <c r="B10" s="2">
        <v>1.3</v>
      </c>
      <c r="C10" s="2">
        <f t="shared" si="0"/>
        <v>0</v>
      </c>
      <c r="D10" s="2">
        <v>0</v>
      </c>
      <c r="F10" s="2">
        <v>300</v>
      </c>
      <c r="G10" s="2">
        <v>1.3</v>
      </c>
      <c r="H10" s="2">
        <f t="shared" si="1"/>
        <v>0</v>
      </c>
      <c r="I10" s="2">
        <v>0</v>
      </c>
    </row>
    <row r="11" spans="1:9" ht="13.5">
      <c r="A11" s="2">
        <v>500</v>
      </c>
      <c r="B11" s="2">
        <v>1.3</v>
      </c>
      <c r="C11" s="2">
        <f t="shared" si="0"/>
        <v>0</v>
      </c>
      <c r="D11" s="2">
        <v>0</v>
      </c>
      <c r="F11" s="2">
        <v>500</v>
      </c>
      <c r="G11" s="2">
        <v>1.3</v>
      </c>
      <c r="H11" s="2">
        <f t="shared" si="1"/>
        <v>0</v>
      </c>
      <c r="I11" s="2">
        <v>0</v>
      </c>
    </row>
    <row r="12" spans="1:9" ht="13.5">
      <c r="A12" s="2">
        <v>700</v>
      </c>
      <c r="B12" s="2">
        <v>1.3</v>
      </c>
      <c r="C12" s="2">
        <f t="shared" si="0"/>
        <v>0</v>
      </c>
      <c r="D12" s="2">
        <v>0</v>
      </c>
      <c r="F12" s="2">
        <v>700</v>
      </c>
      <c r="G12" s="2">
        <v>1.3</v>
      </c>
      <c r="H12" s="2">
        <f t="shared" si="1"/>
        <v>0</v>
      </c>
      <c r="I12" s="2">
        <v>0</v>
      </c>
    </row>
    <row r="13" spans="1:9" ht="13.5">
      <c r="A13" s="2">
        <v>1000</v>
      </c>
      <c r="B13" s="2">
        <v>1.3</v>
      </c>
      <c r="C13" s="2">
        <f t="shared" si="0"/>
        <v>0</v>
      </c>
      <c r="D13" s="2">
        <v>0</v>
      </c>
      <c r="F13" s="2">
        <v>1000</v>
      </c>
      <c r="G13" s="2">
        <v>1.3</v>
      </c>
      <c r="H13" s="2">
        <f t="shared" si="1"/>
        <v>0</v>
      </c>
      <c r="I13" s="2">
        <v>0</v>
      </c>
    </row>
    <row r="14" spans="1:9" ht="13.5">
      <c r="A14" s="2">
        <v>2000</v>
      </c>
      <c r="B14" s="2">
        <v>1.3</v>
      </c>
      <c r="C14" s="2">
        <f t="shared" si="0"/>
        <v>0</v>
      </c>
      <c r="D14" s="2">
        <v>0</v>
      </c>
      <c r="F14" s="2">
        <v>2000</v>
      </c>
      <c r="G14" s="2">
        <v>1.3</v>
      </c>
      <c r="H14" s="2">
        <f t="shared" si="1"/>
        <v>0</v>
      </c>
      <c r="I14" s="2">
        <v>0</v>
      </c>
    </row>
    <row r="15" spans="1:9" ht="13.5">
      <c r="A15" s="2">
        <v>3000</v>
      </c>
      <c r="B15" s="2">
        <v>1.3</v>
      </c>
      <c r="C15" s="2">
        <f t="shared" si="0"/>
        <v>0</v>
      </c>
      <c r="D15" s="2">
        <v>0</v>
      </c>
      <c r="F15" s="2">
        <v>3000</v>
      </c>
      <c r="G15" s="2">
        <v>1.3</v>
      </c>
      <c r="H15" s="2">
        <f t="shared" si="1"/>
        <v>0</v>
      </c>
      <c r="I15" s="2">
        <v>0</v>
      </c>
    </row>
    <row r="16" spans="1:9" ht="13.5">
      <c r="A16" s="2">
        <v>5000</v>
      </c>
      <c r="B16" s="2">
        <v>1.3</v>
      </c>
      <c r="C16" s="2">
        <f t="shared" si="0"/>
        <v>0</v>
      </c>
      <c r="D16" s="2">
        <v>0</v>
      </c>
      <c r="F16" s="2">
        <v>5000</v>
      </c>
      <c r="G16" s="2">
        <v>1.3</v>
      </c>
      <c r="H16" s="2">
        <f t="shared" si="1"/>
        <v>0</v>
      </c>
      <c r="I16" s="2">
        <v>0</v>
      </c>
    </row>
    <row r="17" spans="1:9" ht="13.5">
      <c r="A17" s="2">
        <v>7000</v>
      </c>
      <c r="B17" s="2">
        <v>1.3</v>
      </c>
      <c r="C17" s="2">
        <f t="shared" si="0"/>
        <v>0</v>
      </c>
      <c r="D17" s="2">
        <v>0</v>
      </c>
      <c r="F17" s="2">
        <v>7000</v>
      </c>
      <c r="G17" s="2">
        <v>1.3</v>
      </c>
      <c r="H17" s="2">
        <f t="shared" si="1"/>
        <v>0</v>
      </c>
      <c r="I17" s="2">
        <v>0</v>
      </c>
    </row>
    <row r="18" spans="1:9" ht="13.5">
      <c r="A18" s="2">
        <v>10000</v>
      </c>
      <c r="B18" s="2">
        <v>1.29</v>
      </c>
      <c r="C18" s="2">
        <f t="shared" si="0"/>
        <v>-0.06707284015175588</v>
      </c>
      <c r="D18" s="2">
        <v>0</v>
      </c>
      <c r="F18" s="2">
        <v>10000</v>
      </c>
      <c r="G18" s="2">
        <v>1.29</v>
      </c>
      <c r="H18" s="2">
        <f t="shared" si="1"/>
        <v>-0.06707284015175588</v>
      </c>
      <c r="I18" s="2">
        <v>0</v>
      </c>
    </row>
    <row r="19" spans="1:9" ht="13.5">
      <c r="A19" s="2">
        <v>13000</v>
      </c>
      <c r="B19" s="2">
        <v>1.3</v>
      </c>
      <c r="C19" s="2">
        <f t="shared" si="0"/>
        <v>0</v>
      </c>
      <c r="D19" s="2">
        <v>0</v>
      </c>
      <c r="F19" s="2">
        <v>13000</v>
      </c>
      <c r="G19" s="2">
        <v>1.29</v>
      </c>
      <c r="H19" s="2">
        <f t="shared" si="1"/>
        <v>-0.06707284015175588</v>
      </c>
      <c r="I19" s="2">
        <v>0</v>
      </c>
    </row>
    <row r="20" spans="1:9" ht="13.5">
      <c r="A20" s="2">
        <v>15000</v>
      </c>
      <c r="B20" s="2">
        <v>1.3</v>
      </c>
      <c r="C20" s="2">
        <f t="shared" si="0"/>
        <v>0</v>
      </c>
      <c r="D20" s="2">
        <v>0</v>
      </c>
      <c r="F20" s="2">
        <v>15000</v>
      </c>
      <c r="G20" s="2">
        <v>1.29</v>
      </c>
      <c r="H20" s="2">
        <f t="shared" si="1"/>
        <v>-0.06707284015175588</v>
      </c>
      <c r="I20" s="2">
        <v>0</v>
      </c>
    </row>
    <row r="21" spans="1:9" ht="13.5">
      <c r="A21" s="2">
        <v>17000</v>
      </c>
      <c r="B21" s="2">
        <v>1.3</v>
      </c>
      <c r="C21" s="2">
        <f t="shared" si="0"/>
        <v>0</v>
      </c>
      <c r="D21" s="2">
        <v>0</v>
      </c>
      <c r="F21" s="2">
        <v>17000</v>
      </c>
      <c r="G21" s="2">
        <v>1.29</v>
      </c>
      <c r="H21" s="2">
        <f t="shared" si="1"/>
        <v>-0.06707284015175588</v>
      </c>
      <c r="I21" s="2">
        <v>0</v>
      </c>
    </row>
    <row r="22" spans="1:9" ht="13.5">
      <c r="A22" s="2">
        <v>20000</v>
      </c>
      <c r="B22" s="2">
        <v>1.2</v>
      </c>
      <c r="C22" s="2">
        <f t="shared" si="0"/>
        <v>-0.6952421251842394</v>
      </c>
      <c r="D22" s="2">
        <v>0</v>
      </c>
      <c r="F22" s="2">
        <v>20000</v>
      </c>
      <c r="G22" s="2">
        <v>1.2</v>
      </c>
      <c r="H22" s="2">
        <f t="shared" si="1"/>
        <v>-0.6952421251842394</v>
      </c>
      <c r="I22" s="2">
        <v>0</v>
      </c>
    </row>
    <row r="23" spans="6:9" ht="13.5">
      <c r="F23" s="2">
        <v>22000</v>
      </c>
      <c r="G23" s="2">
        <v>0.9</v>
      </c>
      <c r="H23" s="2">
        <f t="shared" si="1"/>
        <v>-3.1940168573502383</v>
      </c>
      <c r="I23" s="2">
        <v>0</v>
      </c>
    </row>
  </sheetData>
  <mergeCells count="2">
    <mergeCell ref="A1:D1"/>
    <mergeCell ref="F1:I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:D1"/>
    </sheetView>
  </sheetViews>
  <sheetFormatPr defaultColWidth="9.00390625" defaultRowHeight="13.5"/>
  <sheetData>
    <row r="1" spans="1:9" ht="13.5">
      <c r="A1" s="4" t="s">
        <v>3</v>
      </c>
      <c r="B1" s="4"/>
      <c r="C1" s="4"/>
      <c r="D1" s="4"/>
      <c r="E1" s="1"/>
      <c r="F1" s="4" t="s">
        <v>4</v>
      </c>
      <c r="G1" s="4"/>
      <c r="H1" s="4"/>
      <c r="I1" s="4"/>
    </row>
    <row r="2" spans="1:9" ht="13.5">
      <c r="A2" s="2" t="s">
        <v>0</v>
      </c>
      <c r="B2" s="2" t="s">
        <v>1</v>
      </c>
      <c r="C2" s="2" t="s">
        <v>25</v>
      </c>
      <c r="D2" s="2" t="s">
        <v>2</v>
      </c>
      <c r="E2" s="1"/>
      <c r="F2" s="2" t="s">
        <v>0</v>
      </c>
      <c r="G2" s="2" t="s">
        <v>1</v>
      </c>
      <c r="H2" s="2" t="s">
        <v>25</v>
      </c>
      <c r="I2" s="2" t="s">
        <v>2</v>
      </c>
    </row>
    <row r="3" spans="1:9" ht="13.5">
      <c r="A3" s="2">
        <v>10</v>
      </c>
      <c r="B3" s="2">
        <v>3.25</v>
      </c>
      <c r="C3" s="2">
        <f>20*LOG(B3/3.25)</f>
        <v>0</v>
      </c>
      <c r="D3" s="2">
        <v>0</v>
      </c>
      <c r="E3" s="1"/>
      <c r="F3" s="2">
        <v>10</v>
      </c>
      <c r="G3" s="2">
        <v>3.25</v>
      </c>
      <c r="H3" s="2">
        <f>20*LOG(G3/3.25)</f>
        <v>0</v>
      </c>
      <c r="I3" s="2">
        <v>0</v>
      </c>
    </row>
    <row r="4" spans="1:9" ht="13.5">
      <c r="A4" s="2">
        <v>20</v>
      </c>
      <c r="B4" s="2">
        <v>3.25</v>
      </c>
      <c r="C4" s="2">
        <f aca="true" t="shared" si="0" ref="C4:C22">20*LOG(B4/3.25)</f>
        <v>0</v>
      </c>
      <c r="D4" s="2">
        <v>0</v>
      </c>
      <c r="E4" s="1"/>
      <c r="F4" s="2">
        <v>20</v>
      </c>
      <c r="G4" s="2">
        <v>3.25</v>
      </c>
      <c r="H4" s="2">
        <f aca="true" t="shared" si="1" ref="H4:H23">20*LOG(G4/3.25)</f>
        <v>0</v>
      </c>
      <c r="I4" s="2">
        <v>0</v>
      </c>
    </row>
    <row r="5" spans="1:9" ht="13.5">
      <c r="A5" s="2">
        <v>30</v>
      </c>
      <c r="B5" s="2">
        <v>3.25</v>
      </c>
      <c r="C5" s="2">
        <f t="shared" si="0"/>
        <v>0</v>
      </c>
      <c r="D5" s="2">
        <v>0</v>
      </c>
      <c r="E5" s="1"/>
      <c r="F5" s="2">
        <v>30</v>
      </c>
      <c r="G5" s="2">
        <v>3.25</v>
      </c>
      <c r="H5" s="2">
        <f t="shared" si="1"/>
        <v>0</v>
      </c>
      <c r="I5" s="2">
        <v>0</v>
      </c>
    </row>
    <row r="6" spans="1:9" ht="13.5">
      <c r="A6" s="2">
        <v>50</v>
      </c>
      <c r="B6" s="2">
        <v>3.25</v>
      </c>
      <c r="C6" s="2">
        <f t="shared" si="0"/>
        <v>0</v>
      </c>
      <c r="D6" s="2">
        <v>0</v>
      </c>
      <c r="E6" s="1"/>
      <c r="F6" s="2">
        <v>50</v>
      </c>
      <c r="G6" s="2">
        <v>3.25</v>
      </c>
      <c r="H6" s="2">
        <f t="shared" si="1"/>
        <v>0</v>
      </c>
      <c r="I6" s="2">
        <v>0</v>
      </c>
    </row>
    <row r="7" spans="1:9" ht="13.5">
      <c r="A7" s="2">
        <v>70</v>
      </c>
      <c r="B7" s="2">
        <v>3.25</v>
      </c>
      <c r="C7" s="2">
        <f t="shared" si="0"/>
        <v>0</v>
      </c>
      <c r="D7" s="2">
        <v>0</v>
      </c>
      <c r="E7" s="1"/>
      <c r="F7" s="2">
        <v>70</v>
      </c>
      <c r="G7" s="2">
        <v>3.25</v>
      </c>
      <c r="H7" s="2">
        <f t="shared" si="1"/>
        <v>0</v>
      </c>
      <c r="I7" s="2">
        <v>0</v>
      </c>
    </row>
    <row r="8" spans="1:9" ht="13.5">
      <c r="A8" s="2">
        <v>100</v>
      </c>
      <c r="B8" s="2">
        <v>3.25</v>
      </c>
      <c r="C8" s="2">
        <f t="shared" si="0"/>
        <v>0</v>
      </c>
      <c r="D8" s="2">
        <v>0</v>
      </c>
      <c r="E8" s="1"/>
      <c r="F8" s="2">
        <v>100</v>
      </c>
      <c r="G8" s="2">
        <v>3.25</v>
      </c>
      <c r="H8" s="2">
        <f t="shared" si="1"/>
        <v>0</v>
      </c>
      <c r="I8" s="2">
        <v>0</v>
      </c>
    </row>
    <row r="9" spans="1:9" ht="13.5">
      <c r="A9" s="2">
        <v>200</v>
      </c>
      <c r="B9" s="2">
        <v>3.25</v>
      </c>
      <c r="C9" s="2">
        <f t="shared" si="0"/>
        <v>0</v>
      </c>
      <c r="D9" s="2">
        <v>0</v>
      </c>
      <c r="E9" s="1"/>
      <c r="F9" s="2">
        <v>200</v>
      </c>
      <c r="G9" s="2">
        <v>3.25</v>
      </c>
      <c r="H9" s="2">
        <f t="shared" si="1"/>
        <v>0</v>
      </c>
      <c r="I9" s="2">
        <v>0</v>
      </c>
    </row>
    <row r="10" spans="1:9" ht="13.5">
      <c r="A10" s="2">
        <v>300</v>
      </c>
      <c r="B10" s="2">
        <v>3.25</v>
      </c>
      <c r="C10" s="2">
        <f t="shared" si="0"/>
        <v>0</v>
      </c>
      <c r="D10" s="2">
        <v>0</v>
      </c>
      <c r="E10" s="1"/>
      <c r="F10" s="2">
        <v>300</v>
      </c>
      <c r="G10" s="2">
        <v>3.25</v>
      </c>
      <c r="H10" s="2">
        <f t="shared" si="1"/>
        <v>0</v>
      </c>
      <c r="I10" s="2">
        <v>0</v>
      </c>
    </row>
    <row r="11" spans="1:9" ht="13.5">
      <c r="A11" s="2">
        <v>500</v>
      </c>
      <c r="B11" s="2">
        <v>3.25</v>
      </c>
      <c r="C11" s="2">
        <f t="shared" si="0"/>
        <v>0</v>
      </c>
      <c r="D11" s="2">
        <v>0</v>
      </c>
      <c r="E11" s="1"/>
      <c r="F11" s="2">
        <v>500</v>
      </c>
      <c r="G11" s="2">
        <v>3.25</v>
      </c>
      <c r="H11" s="2">
        <f t="shared" si="1"/>
        <v>0</v>
      </c>
      <c r="I11" s="2">
        <v>0</v>
      </c>
    </row>
    <row r="12" spans="1:9" ht="13.5">
      <c r="A12" s="2">
        <v>700</v>
      </c>
      <c r="B12" s="2">
        <v>3.25</v>
      </c>
      <c r="C12" s="2">
        <f t="shared" si="0"/>
        <v>0</v>
      </c>
      <c r="D12" s="2">
        <v>0</v>
      </c>
      <c r="E12" s="1"/>
      <c r="F12" s="2">
        <v>700</v>
      </c>
      <c r="G12" s="2">
        <v>3.25</v>
      </c>
      <c r="H12" s="2">
        <f t="shared" si="1"/>
        <v>0</v>
      </c>
      <c r="I12" s="2">
        <v>0</v>
      </c>
    </row>
    <row r="13" spans="1:9" ht="13.5">
      <c r="A13" s="2">
        <v>1000</v>
      </c>
      <c r="B13" s="2">
        <v>3.25</v>
      </c>
      <c r="C13" s="2">
        <f t="shared" si="0"/>
        <v>0</v>
      </c>
      <c r="D13" s="2">
        <v>0</v>
      </c>
      <c r="E13" s="1"/>
      <c r="F13" s="2">
        <v>1000</v>
      </c>
      <c r="G13" s="2">
        <v>3.25</v>
      </c>
      <c r="H13" s="2">
        <f t="shared" si="1"/>
        <v>0</v>
      </c>
      <c r="I13" s="2">
        <v>0</v>
      </c>
    </row>
    <row r="14" spans="1:9" ht="13.5">
      <c r="A14" s="2">
        <v>2000</v>
      </c>
      <c r="B14" s="2">
        <v>3.25</v>
      </c>
      <c r="C14" s="2">
        <f t="shared" si="0"/>
        <v>0</v>
      </c>
      <c r="D14" s="2">
        <v>0</v>
      </c>
      <c r="E14" s="1"/>
      <c r="F14" s="2">
        <v>2000</v>
      </c>
      <c r="G14" s="2">
        <v>3.25</v>
      </c>
      <c r="H14" s="2">
        <f t="shared" si="1"/>
        <v>0</v>
      </c>
      <c r="I14" s="2">
        <v>0</v>
      </c>
    </row>
    <row r="15" spans="1:9" ht="13.5">
      <c r="A15" s="2">
        <v>3000</v>
      </c>
      <c r="B15" s="2">
        <v>3.25</v>
      </c>
      <c r="C15" s="2">
        <f t="shared" si="0"/>
        <v>0</v>
      </c>
      <c r="D15" s="2">
        <v>0</v>
      </c>
      <c r="E15" s="1"/>
      <c r="F15" s="2">
        <v>3000</v>
      </c>
      <c r="G15" s="2">
        <v>3.25</v>
      </c>
      <c r="H15" s="2">
        <f t="shared" si="1"/>
        <v>0</v>
      </c>
      <c r="I15" s="2">
        <v>0</v>
      </c>
    </row>
    <row r="16" spans="1:9" ht="13.5">
      <c r="A16" s="2">
        <v>5000</v>
      </c>
      <c r="B16" s="2">
        <v>3.25</v>
      </c>
      <c r="C16" s="2">
        <f t="shared" si="0"/>
        <v>0</v>
      </c>
      <c r="D16" s="2">
        <v>0</v>
      </c>
      <c r="E16" s="1"/>
      <c r="F16" s="2">
        <v>5000</v>
      </c>
      <c r="G16" s="2">
        <v>3.25</v>
      </c>
      <c r="H16" s="2">
        <f t="shared" si="1"/>
        <v>0</v>
      </c>
      <c r="I16" s="2">
        <v>0</v>
      </c>
    </row>
    <row r="17" spans="1:9" ht="13.5">
      <c r="A17" s="2">
        <v>7000</v>
      </c>
      <c r="B17" s="2">
        <v>3.25</v>
      </c>
      <c r="C17" s="2">
        <f t="shared" si="0"/>
        <v>0</v>
      </c>
      <c r="D17" s="2">
        <v>0</v>
      </c>
      <c r="E17" s="1"/>
      <c r="F17" s="2">
        <v>7000</v>
      </c>
      <c r="G17" s="2">
        <v>3.25</v>
      </c>
      <c r="H17" s="2">
        <f t="shared" si="1"/>
        <v>0</v>
      </c>
      <c r="I17" s="2">
        <v>0</v>
      </c>
    </row>
    <row r="18" spans="1:9" ht="13.5">
      <c r="A18" s="2">
        <v>10000</v>
      </c>
      <c r="B18" s="2">
        <v>3.25</v>
      </c>
      <c r="C18" s="2">
        <f t="shared" si="0"/>
        <v>0</v>
      </c>
      <c r="D18" s="2">
        <v>0</v>
      </c>
      <c r="E18" s="1"/>
      <c r="F18" s="2">
        <v>10000</v>
      </c>
      <c r="G18" s="2">
        <v>3.25</v>
      </c>
      <c r="H18" s="2">
        <f t="shared" si="1"/>
        <v>0</v>
      </c>
      <c r="I18" s="2">
        <v>0</v>
      </c>
    </row>
    <row r="19" spans="1:9" ht="13.5">
      <c r="A19" s="2">
        <v>13000</v>
      </c>
      <c r="B19" s="2">
        <v>3.25</v>
      </c>
      <c r="C19" s="2">
        <f t="shared" si="0"/>
        <v>0</v>
      </c>
      <c r="D19" s="2">
        <v>0</v>
      </c>
      <c r="E19" s="1"/>
      <c r="F19" s="2">
        <v>13000</v>
      </c>
      <c r="G19" s="2">
        <v>3.25</v>
      </c>
      <c r="H19" s="2">
        <f t="shared" si="1"/>
        <v>0</v>
      </c>
      <c r="I19" s="2">
        <v>0</v>
      </c>
    </row>
    <row r="20" spans="1:9" ht="13.5">
      <c r="A20" s="2">
        <v>15000</v>
      </c>
      <c r="B20" s="2">
        <v>3.25</v>
      </c>
      <c r="C20" s="2">
        <f t="shared" si="0"/>
        <v>0</v>
      </c>
      <c r="D20" s="2">
        <v>0</v>
      </c>
      <c r="E20" s="1"/>
      <c r="F20" s="2">
        <v>15000</v>
      </c>
      <c r="G20" s="2">
        <v>3.2</v>
      </c>
      <c r="H20" s="2">
        <f t="shared" si="1"/>
        <v>-0.13466765317936757</v>
      </c>
      <c r="I20" s="2">
        <v>0</v>
      </c>
    </row>
    <row r="21" spans="1:9" ht="13.5">
      <c r="A21" s="2">
        <v>17000</v>
      </c>
      <c r="B21" s="2">
        <v>3.25</v>
      </c>
      <c r="C21" s="2">
        <f t="shared" si="0"/>
        <v>0</v>
      </c>
      <c r="D21" s="2">
        <v>0</v>
      </c>
      <c r="E21" s="1"/>
      <c r="F21" s="2">
        <v>17000</v>
      </c>
      <c r="G21" s="2">
        <v>3.2</v>
      </c>
      <c r="H21" s="2">
        <f t="shared" si="1"/>
        <v>-0.13466765317936757</v>
      </c>
      <c r="I21" s="2">
        <v>0</v>
      </c>
    </row>
    <row r="22" spans="1:9" ht="13.5">
      <c r="A22" s="2">
        <v>20000</v>
      </c>
      <c r="B22" s="2">
        <v>3.2</v>
      </c>
      <c r="C22" s="2">
        <f t="shared" si="0"/>
        <v>-0.13466765317936757</v>
      </c>
      <c r="D22" s="2">
        <v>0</v>
      </c>
      <c r="E22" s="1"/>
      <c r="F22" s="2">
        <v>20000</v>
      </c>
      <c r="G22" s="2">
        <v>3.2</v>
      </c>
      <c r="H22" s="2">
        <f t="shared" si="1"/>
        <v>-0.13466765317936757</v>
      </c>
      <c r="I22" s="2">
        <v>0</v>
      </c>
    </row>
    <row r="23" spans="1:9" ht="13.5">
      <c r="A23" s="1"/>
      <c r="B23" s="1"/>
      <c r="C23" s="1"/>
      <c r="D23" s="1"/>
      <c r="E23" s="1"/>
      <c r="F23" s="2">
        <v>22000</v>
      </c>
      <c r="G23" s="2">
        <v>3.15</v>
      </c>
      <c r="H23" s="2">
        <f t="shared" si="1"/>
        <v>-0.2714561437854774</v>
      </c>
      <c r="I23" s="2">
        <v>0</v>
      </c>
    </row>
  </sheetData>
  <mergeCells count="2">
    <mergeCell ref="A1:D1"/>
    <mergeCell ref="F1:I1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:D1"/>
    </sheetView>
  </sheetViews>
  <sheetFormatPr defaultColWidth="9.00390625" defaultRowHeight="13.5"/>
  <cols>
    <col min="1" max="16384" width="9.00390625" style="1" customWidth="1"/>
  </cols>
  <sheetData>
    <row r="1" spans="1:9" ht="13.5">
      <c r="A1" s="4" t="s">
        <v>3</v>
      </c>
      <c r="B1" s="4"/>
      <c r="C1" s="4"/>
      <c r="D1" s="4"/>
      <c r="F1" s="4" t="s">
        <v>4</v>
      </c>
      <c r="G1" s="4"/>
      <c r="H1" s="4"/>
      <c r="I1" s="4"/>
    </row>
    <row r="2" spans="1:9" ht="13.5">
      <c r="A2" s="2" t="s">
        <v>0</v>
      </c>
      <c r="B2" s="2" t="s">
        <v>1</v>
      </c>
      <c r="C2" s="2" t="s">
        <v>25</v>
      </c>
      <c r="D2" s="2" t="s">
        <v>2</v>
      </c>
      <c r="F2" s="2" t="s">
        <v>0</v>
      </c>
      <c r="G2" s="2" t="s">
        <v>1</v>
      </c>
      <c r="H2" s="2" t="s">
        <v>25</v>
      </c>
      <c r="I2" s="2" t="s">
        <v>2</v>
      </c>
    </row>
    <row r="3" spans="1:9" ht="13.5">
      <c r="A3" s="2">
        <v>10</v>
      </c>
      <c r="B3" s="2">
        <v>1.31</v>
      </c>
      <c r="C3" s="2">
        <f>20*LOG(B3/1.68)</f>
        <v>-2.160759721401972</v>
      </c>
      <c r="D3" s="2">
        <v>0</v>
      </c>
      <c r="F3" s="2">
        <v>10</v>
      </c>
      <c r="G3" s="2">
        <v>1.31</v>
      </c>
      <c r="H3" s="2">
        <f>20*LOG(G3/1.69)</f>
        <v>-2.212308179158185</v>
      </c>
      <c r="I3" s="2">
        <v>0</v>
      </c>
    </row>
    <row r="4" spans="1:9" ht="13.5">
      <c r="A4" s="2">
        <v>20</v>
      </c>
      <c r="B4" s="2">
        <v>1.61</v>
      </c>
      <c r="C4" s="2">
        <f aca="true" t="shared" si="0" ref="C4:C22">20*LOG(B4/1.68)</f>
        <v>-0.36966811388026155</v>
      </c>
      <c r="D4" s="2">
        <v>0</v>
      </c>
      <c r="F4" s="2">
        <v>20</v>
      </c>
      <c r="G4" s="2">
        <v>1.6</v>
      </c>
      <c r="H4" s="2">
        <f aca="true" t="shared" si="1" ref="H4:H23">20*LOG(G4/1.69)</f>
        <v>-0.4753344391549746</v>
      </c>
      <c r="I4" s="2">
        <v>0</v>
      </c>
    </row>
    <row r="5" spans="1:9" ht="13.5">
      <c r="A5" s="2">
        <v>30</v>
      </c>
      <c r="B5" s="2">
        <v>1.61</v>
      </c>
      <c r="C5" s="2">
        <f t="shared" si="0"/>
        <v>-0.36966811388026155</v>
      </c>
      <c r="D5" s="2">
        <v>0</v>
      </c>
      <c r="F5" s="2">
        <v>30</v>
      </c>
      <c r="G5" s="2">
        <v>1.65</v>
      </c>
      <c r="H5" s="2">
        <f t="shared" si="1"/>
        <v>-0.2080552079953452</v>
      </c>
      <c r="I5" s="2">
        <v>0</v>
      </c>
    </row>
    <row r="6" spans="1:9" ht="13.5">
      <c r="A6" s="2">
        <v>50</v>
      </c>
      <c r="B6" s="2">
        <v>1.65</v>
      </c>
      <c r="C6" s="2">
        <f t="shared" si="0"/>
        <v>-0.15650675023913183</v>
      </c>
      <c r="D6" s="2">
        <v>0</v>
      </c>
      <c r="F6" s="2">
        <v>50</v>
      </c>
      <c r="G6" s="2">
        <v>1.68</v>
      </c>
      <c r="H6" s="2">
        <f t="shared" si="1"/>
        <v>-0.05154845775621396</v>
      </c>
      <c r="I6" s="2">
        <v>0</v>
      </c>
    </row>
    <row r="7" spans="1:9" ht="13.5">
      <c r="A7" s="2">
        <v>70</v>
      </c>
      <c r="B7" s="2">
        <v>1.65</v>
      </c>
      <c r="C7" s="2">
        <f t="shared" si="0"/>
        <v>-0.15650675023913183</v>
      </c>
      <c r="D7" s="2">
        <v>0</v>
      </c>
      <c r="F7" s="2">
        <v>70</v>
      </c>
      <c r="G7" s="2">
        <v>1.69</v>
      </c>
      <c r="H7" s="2">
        <f t="shared" si="1"/>
        <v>0</v>
      </c>
      <c r="I7" s="2">
        <v>0</v>
      </c>
    </row>
    <row r="8" spans="1:9" ht="13.5">
      <c r="A8" s="2">
        <v>100</v>
      </c>
      <c r="B8" s="2">
        <v>1.67</v>
      </c>
      <c r="C8" s="2">
        <f t="shared" si="0"/>
        <v>-0.05185621156559129</v>
      </c>
      <c r="D8" s="2">
        <v>0</v>
      </c>
      <c r="F8" s="2">
        <v>100</v>
      </c>
      <c r="G8" s="2">
        <v>1.69</v>
      </c>
      <c r="H8" s="2">
        <f t="shared" si="1"/>
        <v>0</v>
      </c>
      <c r="I8" s="2">
        <v>0</v>
      </c>
    </row>
    <row r="9" spans="1:9" ht="13.5">
      <c r="A9" s="2">
        <v>200</v>
      </c>
      <c r="B9" s="2">
        <v>1.68</v>
      </c>
      <c r="C9" s="2">
        <f t="shared" si="0"/>
        <v>0</v>
      </c>
      <c r="D9" s="2">
        <v>0</v>
      </c>
      <c r="F9" s="2">
        <v>200</v>
      </c>
      <c r="G9" s="2">
        <v>1.69</v>
      </c>
      <c r="H9" s="2">
        <f t="shared" si="1"/>
        <v>0</v>
      </c>
      <c r="I9" s="2">
        <v>0</v>
      </c>
    </row>
    <row r="10" spans="1:9" ht="13.5">
      <c r="A10" s="2">
        <v>300</v>
      </c>
      <c r="B10" s="2">
        <v>1.68</v>
      </c>
      <c r="C10" s="2">
        <f t="shared" si="0"/>
        <v>0</v>
      </c>
      <c r="D10" s="2">
        <v>0</v>
      </c>
      <c r="F10" s="2">
        <v>300</v>
      </c>
      <c r="G10" s="2">
        <v>1.69</v>
      </c>
      <c r="H10" s="2">
        <f t="shared" si="1"/>
        <v>0</v>
      </c>
      <c r="I10" s="2">
        <v>0</v>
      </c>
    </row>
    <row r="11" spans="1:9" ht="13.5">
      <c r="A11" s="2">
        <v>500</v>
      </c>
      <c r="B11" s="2">
        <v>1.68</v>
      </c>
      <c r="C11" s="2">
        <f t="shared" si="0"/>
        <v>0</v>
      </c>
      <c r="D11" s="2">
        <v>0</v>
      </c>
      <c r="F11" s="2">
        <v>500</v>
      </c>
      <c r="G11" s="2">
        <v>1.69</v>
      </c>
      <c r="H11" s="2">
        <f t="shared" si="1"/>
        <v>0</v>
      </c>
      <c r="I11" s="2">
        <v>0</v>
      </c>
    </row>
    <row r="12" spans="1:9" ht="13.5">
      <c r="A12" s="2">
        <v>700</v>
      </c>
      <c r="B12" s="2">
        <v>1.68</v>
      </c>
      <c r="C12" s="2">
        <f t="shared" si="0"/>
        <v>0</v>
      </c>
      <c r="D12" s="2">
        <v>0</v>
      </c>
      <c r="F12" s="2">
        <v>700</v>
      </c>
      <c r="G12" s="2">
        <v>1.69</v>
      </c>
      <c r="H12" s="2">
        <f t="shared" si="1"/>
        <v>0</v>
      </c>
      <c r="I12" s="2">
        <v>0</v>
      </c>
    </row>
    <row r="13" spans="1:9" ht="13.5">
      <c r="A13" s="2">
        <v>1000</v>
      </c>
      <c r="B13" s="2">
        <v>1.68</v>
      </c>
      <c r="C13" s="2">
        <f t="shared" si="0"/>
        <v>0</v>
      </c>
      <c r="D13" s="2">
        <v>0</v>
      </c>
      <c r="F13" s="2">
        <v>1000</v>
      </c>
      <c r="G13" s="2">
        <v>1.69</v>
      </c>
      <c r="H13" s="2">
        <f t="shared" si="1"/>
        <v>0</v>
      </c>
      <c r="I13" s="2">
        <v>0</v>
      </c>
    </row>
    <row r="14" spans="1:9" ht="13.5">
      <c r="A14" s="2">
        <v>2000</v>
      </c>
      <c r="B14" s="2">
        <v>1.63</v>
      </c>
      <c r="C14" s="2">
        <f t="shared" si="0"/>
        <v>-0.26243354643810096</v>
      </c>
      <c r="D14" s="2">
        <v>0</v>
      </c>
      <c r="F14" s="2">
        <v>2000</v>
      </c>
      <c r="G14" s="2">
        <v>1.64</v>
      </c>
      <c r="H14" s="2">
        <f t="shared" si="1"/>
        <v>-0.26085713131951344</v>
      </c>
      <c r="I14" s="2">
        <v>0</v>
      </c>
    </row>
    <row r="15" spans="1:9" ht="13.5">
      <c r="A15" s="2">
        <v>3000</v>
      </c>
      <c r="B15" s="2">
        <v>1.61</v>
      </c>
      <c r="C15" s="2">
        <f t="shared" si="0"/>
        <v>-0.36966811388026155</v>
      </c>
      <c r="D15" s="2">
        <v>0</v>
      </c>
      <c r="F15" s="2">
        <v>3000</v>
      </c>
      <c r="G15" s="2">
        <v>1.61</v>
      </c>
      <c r="H15" s="2">
        <f t="shared" si="1"/>
        <v>-0.42121657163647575</v>
      </c>
      <c r="I15" s="2">
        <v>0</v>
      </c>
    </row>
    <row r="16" spans="1:9" ht="13.5">
      <c r="A16" s="2">
        <v>5000</v>
      </c>
      <c r="B16" s="2">
        <v>1.6</v>
      </c>
      <c r="C16" s="2">
        <f t="shared" si="0"/>
        <v>-0.42378598139876095</v>
      </c>
      <c r="D16" s="2">
        <v>0</v>
      </c>
      <c r="F16" s="2">
        <v>5000</v>
      </c>
      <c r="G16" s="2">
        <v>1.65</v>
      </c>
      <c r="H16" s="2">
        <f t="shared" si="1"/>
        <v>-0.2080552079953452</v>
      </c>
      <c r="I16" s="2">
        <v>0</v>
      </c>
    </row>
    <row r="17" spans="1:9" ht="13.5">
      <c r="A17" s="2">
        <v>7000</v>
      </c>
      <c r="B17" s="2">
        <v>1.58</v>
      </c>
      <c r="C17" s="2">
        <f t="shared" si="0"/>
        <v>-0.5330438954288037</v>
      </c>
      <c r="D17" s="2">
        <v>0</v>
      </c>
      <c r="F17" s="2">
        <v>7000</v>
      </c>
      <c r="G17" s="2">
        <v>1.69</v>
      </c>
      <c r="H17" s="2">
        <f t="shared" si="1"/>
        <v>0</v>
      </c>
      <c r="I17" s="2">
        <v>0</v>
      </c>
    </row>
    <row r="18" spans="1:9" ht="13.5">
      <c r="A18" s="2">
        <v>10000</v>
      </c>
      <c r="B18" s="2">
        <v>1.58</v>
      </c>
      <c r="C18" s="2">
        <f t="shared" si="0"/>
        <v>-0.5330438954288037</v>
      </c>
      <c r="D18" s="2">
        <v>0</v>
      </c>
      <c r="F18" s="2">
        <v>10000</v>
      </c>
      <c r="G18" s="2">
        <v>1.61</v>
      </c>
      <c r="H18" s="2">
        <f t="shared" si="1"/>
        <v>-0.42121657163647575</v>
      </c>
      <c r="I18" s="2">
        <v>0</v>
      </c>
    </row>
    <row r="19" spans="1:9" ht="13.5">
      <c r="A19" s="2">
        <v>13000</v>
      </c>
      <c r="B19" s="2">
        <v>1.58</v>
      </c>
      <c r="C19" s="2">
        <f t="shared" si="0"/>
        <v>-0.5330438954288037</v>
      </c>
      <c r="D19" s="2">
        <v>0</v>
      </c>
      <c r="F19" s="2">
        <v>13000</v>
      </c>
      <c r="G19" s="2">
        <v>1.69</v>
      </c>
      <c r="H19" s="2">
        <f t="shared" si="1"/>
        <v>0</v>
      </c>
      <c r="I19" s="2">
        <v>0</v>
      </c>
    </row>
    <row r="20" spans="1:9" ht="13.5">
      <c r="A20" s="2">
        <v>15000</v>
      </c>
      <c r="B20" s="2">
        <v>1.55</v>
      </c>
      <c r="C20" s="2">
        <f t="shared" si="0"/>
        <v>-0.6995516711114269</v>
      </c>
      <c r="D20" s="2">
        <v>0</v>
      </c>
      <c r="F20" s="2">
        <v>15000</v>
      </c>
      <c r="G20" s="2">
        <v>1.62</v>
      </c>
      <c r="H20" s="2">
        <f t="shared" si="1"/>
        <v>-0.3674338014208508</v>
      </c>
      <c r="I20" s="2">
        <v>0</v>
      </c>
    </row>
    <row r="21" spans="1:9" ht="13.5">
      <c r="A21" s="2">
        <v>17000</v>
      </c>
      <c r="B21" s="2">
        <v>1.6</v>
      </c>
      <c r="C21" s="2">
        <f t="shared" si="0"/>
        <v>-0.42378598139876095</v>
      </c>
      <c r="D21" s="2">
        <v>0</v>
      </c>
      <c r="F21" s="2">
        <v>17000</v>
      </c>
      <c r="G21" s="2">
        <v>1.66</v>
      </c>
      <c r="H21" s="2">
        <f t="shared" si="1"/>
        <v>-0.1555723314723686</v>
      </c>
      <c r="I21" s="2">
        <v>0</v>
      </c>
    </row>
    <row r="22" spans="1:9" ht="13.5">
      <c r="A22" s="2">
        <v>20000</v>
      </c>
      <c r="B22" s="2">
        <v>0.17</v>
      </c>
      <c r="C22" s="2">
        <f t="shared" si="0"/>
        <v>-19.897207206951776</v>
      </c>
      <c r="D22" s="2">
        <v>0</v>
      </c>
      <c r="F22" s="2">
        <v>20000</v>
      </c>
      <c r="G22" s="2">
        <v>1.5</v>
      </c>
      <c r="H22" s="2">
        <f t="shared" si="1"/>
        <v>-1.035908911159846</v>
      </c>
      <c r="I22" s="2">
        <v>0</v>
      </c>
    </row>
    <row r="23" spans="6:9" ht="13.5">
      <c r="F23" s="2">
        <v>22000</v>
      </c>
      <c r="G23" s="2">
        <v>0.9</v>
      </c>
      <c r="H23" s="2">
        <f t="shared" si="1"/>
        <v>-5.472883903486973</v>
      </c>
      <c r="I23" s="2">
        <v>0</v>
      </c>
    </row>
    <row r="25" ht="13.5">
      <c r="C25" s="1" t="s">
        <v>11</v>
      </c>
    </row>
    <row r="26" ht="13.5">
      <c r="C26" s="1" t="s">
        <v>26</v>
      </c>
    </row>
    <row r="27" ht="13.5">
      <c r="C27" s="1" t="s">
        <v>12</v>
      </c>
    </row>
    <row r="28" spans="3:9" ht="13.5">
      <c r="C28" s="1" t="s">
        <v>13</v>
      </c>
      <c r="E28" s="1" t="s">
        <v>14</v>
      </c>
      <c r="F28" s="1" t="s">
        <v>15</v>
      </c>
      <c r="G28" s="1" t="s">
        <v>16</v>
      </c>
      <c r="H28" s="1" t="s">
        <v>15</v>
      </c>
      <c r="I28" s="1">
        <v>0</v>
      </c>
    </row>
  </sheetData>
  <mergeCells count="2">
    <mergeCell ref="A1:D1"/>
    <mergeCell ref="F1:I1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:D1"/>
    </sheetView>
  </sheetViews>
  <sheetFormatPr defaultColWidth="9.00390625" defaultRowHeight="13.5"/>
  <cols>
    <col min="1" max="16384" width="9.00390625" style="1" customWidth="1"/>
  </cols>
  <sheetData>
    <row r="1" spans="1:9" ht="13.5">
      <c r="A1" s="4" t="s">
        <v>3</v>
      </c>
      <c r="B1" s="4"/>
      <c r="C1" s="4"/>
      <c r="D1" s="4"/>
      <c r="F1" s="4" t="s">
        <v>4</v>
      </c>
      <c r="G1" s="4"/>
      <c r="H1" s="4"/>
      <c r="I1" s="4"/>
    </row>
    <row r="2" spans="1:9" ht="13.5">
      <c r="A2" s="2" t="s">
        <v>0</v>
      </c>
      <c r="B2" s="2" t="s">
        <v>1</v>
      </c>
      <c r="C2" s="2" t="s">
        <v>25</v>
      </c>
      <c r="D2" s="2" t="s">
        <v>2</v>
      </c>
      <c r="F2" s="2" t="s">
        <v>0</v>
      </c>
      <c r="G2" s="2" t="s">
        <v>1</v>
      </c>
      <c r="H2" s="2" t="s">
        <v>25</v>
      </c>
      <c r="I2" s="2" t="s">
        <v>2</v>
      </c>
    </row>
    <row r="3" spans="1:10" ht="13.5">
      <c r="A3" s="2">
        <v>10</v>
      </c>
      <c r="B3" s="2">
        <v>1.55</v>
      </c>
      <c r="C3" s="2">
        <f>20*LOG(B3/1.55)</f>
        <v>0</v>
      </c>
      <c r="D3" s="2">
        <v>0</v>
      </c>
      <c r="F3" s="2">
        <v>10</v>
      </c>
      <c r="G3" s="2">
        <v>1.55</v>
      </c>
      <c r="H3" s="2">
        <f>20*LOG(G3/1.55)</f>
        <v>0</v>
      </c>
      <c r="I3" s="2">
        <v>0</v>
      </c>
      <c r="J3" s="1" t="s">
        <v>7</v>
      </c>
    </row>
    <row r="4" spans="1:10" ht="13.5">
      <c r="A4" s="2">
        <v>20</v>
      </c>
      <c r="B4" s="2">
        <v>1.55</v>
      </c>
      <c r="C4" s="2">
        <f aca="true" t="shared" si="0" ref="C4:C22">20*LOG(B4/1.55)</f>
        <v>0</v>
      </c>
      <c r="D4" s="2">
        <v>0</v>
      </c>
      <c r="F4" s="2">
        <v>20</v>
      </c>
      <c r="G4" s="2">
        <v>1.55</v>
      </c>
      <c r="H4" s="2">
        <f aca="true" t="shared" si="1" ref="H4:H23">20*LOG(G4/1.55)</f>
        <v>0</v>
      </c>
      <c r="I4" s="2">
        <v>0</v>
      </c>
      <c r="J4" s="1" t="s">
        <v>6</v>
      </c>
    </row>
    <row r="5" spans="1:10" ht="13.5">
      <c r="A5" s="2">
        <v>30</v>
      </c>
      <c r="B5" s="2">
        <v>1.55</v>
      </c>
      <c r="C5" s="2">
        <f t="shared" si="0"/>
        <v>0</v>
      </c>
      <c r="D5" s="2">
        <v>0</v>
      </c>
      <c r="F5" s="2">
        <v>30</v>
      </c>
      <c r="G5" s="2">
        <v>1.55</v>
      </c>
      <c r="H5" s="2">
        <f t="shared" si="1"/>
        <v>0</v>
      </c>
      <c r="I5" s="2">
        <v>0</v>
      </c>
      <c r="J5" s="1" t="s">
        <v>8</v>
      </c>
    </row>
    <row r="6" spans="1:9" ht="13.5">
      <c r="A6" s="2">
        <v>50</v>
      </c>
      <c r="B6" s="2">
        <v>1.55</v>
      </c>
      <c r="C6" s="2">
        <f t="shared" si="0"/>
        <v>0</v>
      </c>
      <c r="D6" s="2">
        <v>0</v>
      </c>
      <c r="F6" s="2">
        <v>50</v>
      </c>
      <c r="G6" s="2">
        <v>1.55</v>
      </c>
      <c r="H6" s="2">
        <f t="shared" si="1"/>
        <v>0</v>
      </c>
      <c r="I6" s="2">
        <v>0</v>
      </c>
    </row>
    <row r="7" spans="1:9" ht="13.5">
      <c r="A7" s="2">
        <v>70</v>
      </c>
      <c r="B7" s="2">
        <v>1.55</v>
      </c>
      <c r="C7" s="2">
        <f t="shared" si="0"/>
        <v>0</v>
      </c>
      <c r="D7" s="2">
        <v>0</v>
      </c>
      <c r="F7" s="2">
        <v>70</v>
      </c>
      <c r="G7" s="2">
        <v>1.55</v>
      </c>
      <c r="H7" s="2">
        <f t="shared" si="1"/>
        <v>0</v>
      </c>
      <c r="I7" s="2">
        <v>0</v>
      </c>
    </row>
    <row r="8" spans="1:9" ht="13.5">
      <c r="A8" s="2">
        <v>100</v>
      </c>
      <c r="B8" s="2">
        <v>1.55</v>
      </c>
      <c r="C8" s="2">
        <f t="shared" si="0"/>
        <v>0</v>
      </c>
      <c r="D8" s="2">
        <v>0</v>
      </c>
      <c r="F8" s="2">
        <v>100</v>
      </c>
      <c r="G8" s="2">
        <v>1.55</v>
      </c>
      <c r="H8" s="2">
        <f t="shared" si="1"/>
        <v>0</v>
      </c>
      <c r="I8" s="2">
        <v>0</v>
      </c>
    </row>
    <row r="9" spans="1:9" ht="13.5">
      <c r="A9" s="2">
        <v>200</v>
      </c>
      <c r="B9" s="2">
        <v>1.55</v>
      </c>
      <c r="C9" s="2">
        <f t="shared" si="0"/>
        <v>0</v>
      </c>
      <c r="D9" s="2">
        <v>0</v>
      </c>
      <c r="F9" s="2">
        <v>200</v>
      </c>
      <c r="G9" s="2">
        <v>1.55</v>
      </c>
      <c r="H9" s="2">
        <f t="shared" si="1"/>
        <v>0</v>
      </c>
      <c r="I9" s="2">
        <v>0</v>
      </c>
    </row>
    <row r="10" spans="1:9" ht="13.5">
      <c r="A10" s="2">
        <v>300</v>
      </c>
      <c r="B10" s="2">
        <v>1.55</v>
      </c>
      <c r="C10" s="2">
        <f t="shared" si="0"/>
        <v>0</v>
      </c>
      <c r="D10" s="2">
        <v>0</v>
      </c>
      <c r="F10" s="2">
        <v>300</v>
      </c>
      <c r="G10" s="2">
        <v>1.55</v>
      </c>
      <c r="H10" s="2">
        <f t="shared" si="1"/>
        <v>0</v>
      </c>
      <c r="I10" s="2">
        <v>0</v>
      </c>
    </row>
    <row r="11" spans="1:9" ht="13.5">
      <c r="A11" s="2">
        <v>500</v>
      </c>
      <c r="B11" s="2">
        <v>1.55</v>
      </c>
      <c r="C11" s="2">
        <f t="shared" si="0"/>
        <v>0</v>
      </c>
      <c r="D11" s="2">
        <v>0</v>
      </c>
      <c r="F11" s="2">
        <v>500</v>
      </c>
      <c r="G11" s="2">
        <v>1.55</v>
      </c>
      <c r="H11" s="2">
        <f t="shared" si="1"/>
        <v>0</v>
      </c>
      <c r="I11" s="2">
        <v>0</v>
      </c>
    </row>
    <row r="12" spans="1:9" ht="13.5">
      <c r="A12" s="2">
        <v>700</v>
      </c>
      <c r="B12" s="2">
        <v>1.55</v>
      </c>
      <c r="C12" s="2">
        <f t="shared" si="0"/>
        <v>0</v>
      </c>
      <c r="D12" s="2">
        <v>0</v>
      </c>
      <c r="F12" s="2">
        <v>700</v>
      </c>
      <c r="G12" s="2">
        <v>1.55</v>
      </c>
      <c r="H12" s="2">
        <f t="shared" si="1"/>
        <v>0</v>
      </c>
      <c r="I12" s="2">
        <v>0</v>
      </c>
    </row>
    <row r="13" spans="1:9" ht="13.5">
      <c r="A13" s="2">
        <v>1000</v>
      </c>
      <c r="B13" s="2">
        <v>1.55</v>
      </c>
      <c r="C13" s="2">
        <f t="shared" si="0"/>
        <v>0</v>
      </c>
      <c r="D13" s="2">
        <v>0</v>
      </c>
      <c r="F13" s="2">
        <v>1000</v>
      </c>
      <c r="G13" s="2">
        <v>1.55</v>
      </c>
      <c r="H13" s="2">
        <f t="shared" si="1"/>
        <v>0</v>
      </c>
      <c r="I13" s="2">
        <v>0</v>
      </c>
    </row>
    <row r="14" spans="1:9" ht="13.5">
      <c r="A14" s="2">
        <v>2000</v>
      </c>
      <c r="B14" s="2">
        <v>1.5</v>
      </c>
      <c r="C14" s="2">
        <f t="shared" si="0"/>
        <v>-0.28480878229220563</v>
      </c>
      <c r="D14" s="2">
        <v>0</v>
      </c>
      <c r="F14" s="2">
        <v>2000</v>
      </c>
      <c r="G14" s="2">
        <v>1.55</v>
      </c>
      <c r="H14" s="2">
        <f t="shared" si="1"/>
        <v>0</v>
      </c>
      <c r="I14" s="2">
        <v>0</v>
      </c>
    </row>
    <row r="15" spans="1:9" ht="13.5">
      <c r="A15" s="2">
        <v>3000</v>
      </c>
      <c r="B15" s="2">
        <v>1.5</v>
      </c>
      <c r="C15" s="2">
        <f t="shared" si="0"/>
        <v>-0.28480878229220563</v>
      </c>
      <c r="D15" s="2">
        <v>0</v>
      </c>
      <c r="F15" s="2">
        <v>3000</v>
      </c>
      <c r="G15" s="2">
        <v>1.55</v>
      </c>
      <c r="H15" s="2">
        <f t="shared" si="1"/>
        <v>0</v>
      </c>
      <c r="I15" s="2">
        <v>0</v>
      </c>
    </row>
    <row r="16" spans="1:9" ht="13.5">
      <c r="A16" s="2">
        <v>5000</v>
      </c>
      <c r="B16" s="2">
        <v>1.5</v>
      </c>
      <c r="C16" s="2">
        <f t="shared" si="0"/>
        <v>-0.28480878229220563</v>
      </c>
      <c r="D16" s="2">
        <v>0</v>
      </c>
      <c r="F16" s="2">
        <v>5000</v>
      </c>
      <c r="G16" s="2">
        <v>1.5</v>
      </c>
      <c r="H16" s="2">
        <f t="shared" si="1"/>
        <v>-0.28480878229220563</v>
      </c>
      <c r="I16" s="2">
        <v>0</v>
      </c>
    </row>
    <row r="17" spans="1:9" ht="13.5">
      <c r="A17" s="2">
        <v>7000</v>
      </c>
      <c r="B17" s="2">
        <v>1.5</v>
      </c>
      <c r="C17" s="2">
        <f t="shared" si="0"/>
        <v>-0.28480878229220563</v>
      </c>
      <c r="D17" s="2">
        <v>0</v>
      </c>
      <c r="F17" s="2">
        <v>7000</v>
      </c>
      <c r="G17" s="2">
        <v>1.5</v>
      </c>
      <c r="H17" s="2">
        <f t="shared" si="1"/>
        <v>-0.28480878229220563</v>
      </c>
      <c r="I17" s="2">
        <v>0</v>
      </c>
    </row>
    <row r="18" spans="1:9" ht="13.5">
      <c r="A18" s="2">
        <v>10000</v>
      </c>
      <c r="B18" s="2">
        <v>1.5</v>
      </c>
      <c r="C18" s="2">
        <f t="shared" si="0"/>
        <v>-0.28480878229220563</v>
      </c>
      <c r="D18" s="2">
        <v>0</v>
      </c>
      <c r="F18" s="2">
        <v>10000</v>
      </c>
      <c r="G18" s="2">
        <v>1.5</v>
      </c>
      <c r="H18" s="2">
        <f t="shared" si="1"/>
        <v>-0.28480878229220563</v>
      </c>
      <c r="I18" s="2">
        <v>0</v>
      </c>
    </row>
    <row r="19" spans="1:9" ht="13.5">
      <c r="A19" s="2">
        <v>13000</v>
      </c>
      <c r="B19" s="2">
        <v>1.5</v>
      </c>
      <c r="C19" s="2">
        <f t="shared" si="0"/>
        <v>-0.28480878229220563</v>
      </c>
      <c r="D19" s="2">
        <v>0</v>
      </c>
      <c r="F19" s="2">
        <v>13000</v>
      </c>
      <c r="G19" s="2">
        <v>1.5</v>
      </c>
      <c r="H19" s="2">
        <f t="shared" si="1"/>
        <v>-0.28480878229220563</v>
      </c>
      <c r="I19" s="2">
        <v>0</v>
      </c>
    </row>
    <row r="20" spans="1:9" ht="13.5">
      <c r="A20" s="2">
        <v>15000</v>
      </c>
      <c r="B20" s="2">
        <v>1.5</v>
      </c>
      <c r="C20" s="2">
        <f t="shared" si="0"/>
        <v>-0.28480878229220563</v>
      </c>
      <c r="D20" s="2">
        <v>0</v>
      </c>
      <c r="F20" s="2">
        <v>15000</v>
      </c>
      <c r="G20" s="2">
        <v>1.5</v>
      </c>
      <c r="H20" s="2">
        <f t="shared" si="1"/>
        <v>-0.28480878229220563</v>
      </c>
      <c r="I20" s="2">
        <v>0</v>
      </c>
    </row>
    <row r="21" spans="1:9" ht="13.5">
      <c r="A21" s="2">
        <v>17000</v>
      </c>
      <c r="B21" s="2">
        <v>1.5</v>
      </c>
      <c r="C21" s="2">
        <f t="shared" si="0"/>
        <v>-0.28480878229220563</v>
      </c>
      <c r="D21" s="2">
        <v>0</v>
      </c>
      <c r="F21" s="2">
        <v>17000</v>
      </c>
      <c r="G21" s="2">
        <v>1.5</v>
      </c>
      <c r="H21" s="2">
        <f t="shared" si="1"/>
        <v>-0.28480878229220563</v>
      </c>
      <c r="I21" s="2">
        <v>0</v>
      </c>
    </row>
    <row r="22" spans="1:9" ht="13.5">
      <c r="A22" s="2">
        <v>20000</v>
      </c>
      <c r="B22" s="2">
        <v>1.5</v>
      </c>
      <c r="C22" s="2">
        <f t="shared" si="0"/>
        <v>-0.28480878229220563</v>
      </c>
      <c r="D22" s="2">
        <v>0</v>
      </c>
      <c r="F22" s="2">
        <v>20000</v>
      </c>
      <c r="G22" s="2">
        <v>1.5</v>
      </c>
      <c r="H22" s="2">
        <f t="shared" si="1"/>
        <v>-0.28480878229220563</v>
      </c>
      <c r="I22" s="2">
        <v>0</v>
      </c>
    </row>
    <row r="23" spans="6:9" ht="13.5">
      <c r="F23" s="2">
        <v>22000</v>
      </c>
      <c r="G23" s="2">
        <v>1.5</v>
      </c>
      <c r="H23" s="2">
        <f t="shared" si="1"/>
        <v>-0.28480878229220563</v>
      </c>
      <c r="I23" s="2">
        <v>0</v>
      </c>
    </row>
    <row r="25" ht="13.5">
      <c r="C25" s="1" t="s">
        <v>9</v>
      </c>
    </row>
    <row r="26" ht="13.5">
      <c r="C26" s="1" t="s">
        <v>10</v>
      </c>
    </row>
    <row r="27" ht="13.5">
      <c r="C27" s="1" t="s">
        <v>17</v>
      </c>
    </row>
  </sheetData>
  <mergeCells count="2">
    <mergeCell ref="A1:D1"/>
    <mergeCell ref="F1:I1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A1" sqref="A1:F1"/>
    </sheetView>
  </sheetViews>
  <sheetFormatPr defaultColWidth="9.00390625" defaultRowHeight="13.5"/>
  <cols>
    <col min="1" max="16384" width="9.00390625" style="1" customWidth="1"/>
  </cols>
  <sheetData>
    <row r="1" spans="1:14" ht="13.5">
      <c r="A1" s="4" t="s">
        <v>3</v>
      </c>
      <c r="B1" s="4"/>
      <c r="C1" s="4"/>
      <c r="D1" s="4"/>
      <c r="E1" s="4"/>
      <c r="F1" s="4"/>
      <c r="I1" s="4" t="s">
        <v>4</v>
      </c>
      <c r="J1" s="4"/>
      <c r="K1" s="4"/>
      <c r="L1" s="4"/>
      <c r="M1" s="4"/>
      <c r="N1" s="4"/>
    </row>
    <row r="2" spans="1:14" ht="13.5">
      <c r="A2" s="4" t="s">
        <v>0</v>
      </c>
      <c r="B2" s="4" t="s">
        <v>1</v>
      </c>
      <c r="C2" s="4" t="s">
        <v>25</v>
      </c>
      <c r="D2" s="4" t="s">
        <v>2</v>
      </c>
      <c r="E2" s="4"/>
      <c r="F2" s="4"/>
      <c r="I2" s="6" t="s">
        <v>0</v>
      </c>
      <c r="J2" s="6" t="s">
        <v>1</v>
      </c>
      <c r="K2" s="4" t="s">
        <v>25</v>
      </c>
      <c r="L2" s="4" t="s">
        <v>2</v>
      </c>
      <c r="M2" s="4"/>
      <c r="N2" s="4"/>
    </row>
    <row r="3" spans="1:14" ht="13.5">
      <c r="A3" s="4"/>
      <c r="B3" s="4"/>
      <c r="C3" s="4"/>
      <c r="D3" s="2" t="s">
        <v>19</v>
      </c>
      <c r="E3" s="2" t="s">
        <v>20</v>
      </c>
      <c r="F3" s="2" t="s">
        <v>2</v>
      </c>
      <c r="I3" s="7"/>
      <c r="J3" s="7"/>
      <c r="K3" s="4"/>
      <c r="L3" s="2" t="s">
        <v>21</v>
      </c>
      <c r="M3" s="2" t="s">
        <v>20</v>
      </c>
      <c r="N3" s="2" t="s">
        <v>2</v>
      </c>
    </row>
    <row r="4" spans="1:14" ht="13.5">
      <c r="A4" s="2">
        <v>10</v>
      </c>
      <c r="B4" s="2">
        <v>3</v>
      </c>
      <c r="C4" s="2">
        <f>20*LOG(B4/3)</f>
        <v>0</v>
      </c>
      <c r="D4" s="2">
        <v>0</v>
      </c>
      <c r="E4" s="2">
        <v>6</v>
      </c>
      <c r="F4" s="2">
        <f>ASIN(D4/E4)*180/PI()</f>
        <v>0</v>
      </c>
      <c r="I4" s="2">
        <v>10</v>
      </c>
      <c r="J4" s="2">
        <v>3</v>
      </c>
      <c r="K4" s="2">
        <f>20*LOG(J4/3)</f>
        <v>0</v>
      </c>
      <c r="L4" s="2">
        <v>0</v>
      </c>
      <c r="M4" s="2">
        <v>6</v>
      </c>
      <c r="N4" s="2">
        <f>ASIN(L4/M4)*180/PI()</f>
        <v>0</v>
      </c>
    </row>
    <row r="5" spans="1:14" ht="13.5">
      <c r="A5" s="2">
        <v>20</v>
      </c>
      <c r="B5" s="2">
        <v>3</v>
      </c>
      <c r="C5" s="2">
        <f aca="true" t="shared" si="0" ref="C5:C23">20*LOG(B5/3)</f>
        <v>0</v>
      </c>
      <c r="D5" s="2">
        <v>0</v>
      </c>
      <c r="E5" s="2">
        <v>6</v>
      </c>
      <c r="F5" s="2">
        <f aca="true" t="shared" si="1" ref="F5:F19">ASIN(D5/E5)*180/PI()</f>
        <v>0</v>
      </c>
      <c r="I5" s="2">
        <v>20</v>
      </c>
      <c r="J5" s="2">
        <v>3</v>
      </c>
      <c r="K5" s="2">
        <f aca="true" t="shared" si="2" ref="K5:K24">20*LOG(J5/3)</f>
        <v>0</v>
      </c>
      <c r="L5" s="2">
        <v>0</v>
      </c>
      <c r="M5" s="2">
        <v>6</v>
      </c>
      <c r="N5" s="2">
        <f aca="true" t="shared" si="3" ref="N5:N19">ASIN(L5/M5)*180/PI()</f>
        <v>0</v>
      </c>
    </row>
    <row r="6" spans="1:14" ht="13.5">
      <c r="A6" s="2">
        <v>30</v>
      </c>
      <c r="B6" s="2">
        <v>3</v>
      </c>
      <c r="C6" s="2">
        <f t="shared" si="0"/>
        <v>0</v>
      </c>
      <c r="D6" s="2">
        <v>0.02</v>
      </c>
      <c r="E6" s="2">
        <v>6</v>
      </c>
      <c r="F6" s="2">
        <f t="shared" si="1"/>
        <v>0.19098628538969414</v>
      </c>
      <c r="I6" s="2">
        <v>30</v>
      </c>
      <c r="J6" s="2">
        <v>3</v>
      </c>
      <c r="K6" s="2">
        <f t="shared" si="2"/>
        <v>0</v>
      </c>
      <c r="L6" s="2">
        <v>0</v>
      </c>
      <c r="M6" s="2">
        <v>6</v>
      </c>
      <c r="N6" s="2">
        <f t="shared" si="3"/>
        <v>0</v>
      </c>
    </row>
    <row r="7" spans="1:14" ht="13.5">
      <c r="A7" s="2">
        <v>50</v>
      </c>
      <c r="B7" s="2">
        <v>3</v>
      </c>
      <c r="C7" s="2">
        <f t="shared" si="0"/>
        <v>0</v>
      </c>
      <c r="D7" s="2">
        <v>0.04</v>
      </c>
      <c r="E7" s="2">
        <v>6</v>
      </c>
      <c r="F7" s="2">
        <f t="shared" si="1"/>
        <v>0.3819746928983493</v>
      </c>
      <c r="I7" s="2">
        <v>50</v>
      </c>
      <c r="J7" s="2">
        <v>3</v>
      </c>
      <c r="K7" s="2">
        <f t="shared" si="2"/>
        <v>0</v>
      </c>
      <c r="L7" s="2">
        <v>0.03</v>
      </c>
      <c r="M7" s="2">
        <v>6</v>
      </c>
      <c r="N7" s="2">
        <f t="shared" si="3"/>
        <v>0.2864800912409137</v>
      </c>
    </row>
    <row r="8" spans="1:14" ht="13.5">
      <c r="A8" s="2">
        <v>70</v>
      </c>
      <c r="B8" s="2">
        <v>3</v>
      </c>
      <c r="C8" s="2">
        <f t="shared" si="0"/>
        <v>0</v>
      </c>
      <c r="D8" s="2">
        <v>0.05</v>
      </c>
      <c r="E8" s="2">
        <v>6</v>
      </c>
      <c r="F8" s="2">
        <f t="shared" si="1"/>
        <v>0.47747035566168905</v>
      </c>
      <c r="I8" s="2">
        <v>70</v>
      </c>
      <c r="J8" s="2">
        <v>3</v>
      </c>
      <c r="K8" s="2">
        <f t="shared" si="2"/>
        <v>0</v>
      </c>
      <c r="L8" s="2">
        <v>0.04</v>
      </c>
      <c r="M8" s="2">
        <v>6</v>
      </c>
      <c r="N8" s="2">
        <f t="shared" si="3"/>
        <v>0.3819746928983493</v>
      </c>
    </row>
    <row r="9" spans="1:14" ht="13.5">
      <c r="A9" s="2">
        <v>100</v>
      </c>
      <c r="B9" s="2">
        <v>3</v>
      </c>
      <c r="C9" s="2">
        <f t="shared" si="0"/>
        <v>0</v>
      </c>
      <c r="D9" s="2">
        <v>0.07</v>
      </c>
      <c r="E9" s="2">
        <v>6</v>
      </c>
      <c r="F9" s="2">
        <f t="shared" si="1"/>
        <v>0.6684659258441266</v>
      </c>
      <c r="I9" s="2">
        <v>100</v>
      </c>
      <c r="J9" s="2">
        <v>3</v>
      </c>
      <c r="K9" s="2">
        <f t="shared" si="2"/>
        <v>0</v>
      </c>
      <c r="L9" s="2">
        <v>0.07</v>
      </c>
      <c r="M9" s="2">
        <v>6</v>
      </c>
      <c r="N9" s="2">
        <f t="shared" si="3"/>
        <v>0.6684659258441266</v>
      </c>
    </row>
    <row r="10" spans="1:14" ht="13.5">
      <c r="A10" s="2">
        <v>200</v>
      </c>
      <c r="B10" s="2">
        <v>3</v>
      </c>
      <c r="C10" s="2">
        <f t="shared" si="0"/>
        <v>0</v>
      </c>
      <c r="D10" s="2">
        <v>0.15</v>
      </c>
      <c r="E10" s="2">
        <v>6</v>
      </c>
      <c r="F10" s="2">
        <f t="shared" si="1"/>
        <v>1.4325437375665075</v>
      </c>
      <c r="I10" s="2">
        <v>200</v>
      </c>
      <c r="J10" s="2">
        <v>3</v>
      </c>
      <c r="K10" s="2">
        <f t="shared" si="2"/>
        <v>0</v>
      </c>
      <c r="L10" s="2">
        <v>0.13</v>
      </c>
      <c r="M10" s="2">
        <v>6</v>
      </c>
      <c r="N10" s="2">
        <f t="shared" si="3"/>
        <v>1.2415057053659546</v>
      </c>
    </row>
    <row r="11" spans="1:14" ht="13.5">
      <c r="A11" s="2">
        <v>300</v>
      </c>
      <c r="B11" s="2">
        <v>3</v>
      </c>
      <c r="C11" s="2">
        <f t="shared" si="0"/>
        <v>0</v>
      </c>
      <c r="D11" s="2">
        <v>0.23</v>
      </c>
      <c r="E11" s="2">
        <v>6</v>
      </c>
      <c r="F11" s="2">
        <f t="shared" si="1"/>
        <v>2.1968764701635624</v>
      </c>
      <c r="I11" s="2">
        <v>300</v>
      </c>
      <c r="J11" s="2">
        <v>3</v>
      </c>
      <c r="K11" s="2">
        <f t="shared" si="2"/>
        <v>0</v>
      </c>
      <c r="L11" s="2">
        <v>0.2</v>
      </c>
      <c r="M11" s="2">
        <v>6</v>
      </c>
      <c r="N11" s="2">
        <f t="shared" si="3"/>
        <v>1.9102131717099307</v>
      </c>
    </row>
    <row r="12" spans="1:14" ht="13.5">
      <c r="A12" s="2">
        <v>500</v>
      </c>
      <c r="B12" s="2">
        <v>3</v>
      </c>
      <c r="C12" s="2">
        <f t="shared" si="0"/>
        <v>0</v>
      </c>
      <c r="D12" s="2">
        <v>0.4</v>
      </c>
      <c r="E12" s="2">
        <v>6</v>
      </c>
      <c r="F12" s="2">
        <f t="shared" si="1"/>
        <v>3.8225537292743446</v>
      </c>
      <c r="I12" s="2">
        <v>500</v>
      </c>
      <c r="J12" s="2">
        <v>3</v>
      </c>
      <c r="K12" s="2">
        <f t="shared" si="2"/>
        <v>0</v>
      </c>
      <c r="L12" s="2">
        <v>0.36</v>
      </c>
      <c r="M12" s="2">
        <v>6</v>
      </c>
      <c r="N12" s="2">
        <f t="shared" si="3"/>
        <v>3.439812767515196</v>
      </c>
    </row>
    <row r="13" spans="1:14" ht="13.5">
      <c r="A13" s="2">
        <v>700</v>
      </c>
      <c r="B13" s="2">
        <v>3</v>
      </c>
      <c r="C13" s="2">
        <f t="shared" si="0"/>
        <v>0</v>
      </c>
      <c r="D13" s="2">
        <v>0.55</v>
      </c>
      <c r="E13" s="2">
        <v>6</v>
      </c>
      <c r="F13" s="2">
        <f t="shared" si="1"/>
        <v>5.259496464414605</v>
      </c>
      <c r="I13" s="2">
        <v>700</v>
      </c>
      <c r="J13" s="2">
        <v>3</v>
      </c>
      <c r="K13" s="2">
        <f t="shared" si="2"/>
        <v>0</v>
      </c>
      <c r="L13" s="2">
        <v>0.55</v>
      </c>
      <c r="M13" s="2">
        <v>6</v>
      </c>
      <c r="N13" s="2">
        <f t="shared" si="3"/>
        <v>5.259496464414605</v>
      </c>
    </row>
    <row r="14" spans="1:14" ht="13.5">
      <c r="A14" s="2">
        <v>1000</v>
      </c>
      <c r="B14" s="2">
        <v>3</v>
      </c>
      <c r="C14" s="2">
        <f t="shared" si="0"/>
        <v>0</v>
      </c>
      <c r="D14" s="2">
        <v>0.9</v>
      </c>
      <c r="E14" s="2">
        <v>6</v>
      </c>
      <c r="F14" s="2">
        <f t="shared" si="1"/>
        <v>8.626926558678639</v>
      </c>
      <c r="I14" s="2">
        <v>1000</v>
      </c>
      <c r="J14" s="2">
        <v>3</v>
      </c>
      <c r="K14" s="2">
        <f t="shared" si="2"/>
        <v>0</v>
      </c>
      <c r="L14" s="2">
        <v>0.8</v>
      </c>
      <c r="M14" s="2">
        <v>6</v>
      </c>
      <c r="N14" s="2">
        <f t="shared" si="3"/>
        <v>7.662255660766065</v>
      </c>
    </row>
    <row r="15" spans="1:14" ht="13.5">
      <c r="A15" s="2">
        <v>2000</v>
      </c>
      <c r="B15" s="2">
        <v>3</v>
      </c>
      <c r="C15" s="2">
        <f t="shared" si="0"/>
        <v>0</v>
      </c>
      <c r="D15" s="2">
        <v>1.7</v>
      </c>
      <c r="E15" s="2">
        <v>6</v>
      </c>
      <c r="F15" s="2">
        <f t="shared" si="1"/>
        <v>16.459249628260228</v>
      </c>
      <c r="I15" s="2">
        <v>2000</v>
      </c>
      <c r="J15" s="2">
        <v>3</v>
      </c>
      <c r="K15" s="2">
        <f t="shared" si="2"/>
        <v>0</v>
      </c>
      <c r="L15" s="2">
        <v>1.5</v>
      </c>
      <c r="M15" s="2">
        <v>6</v>
      </c>
      <c r="N15" s="2">
        <f t="shared" si="3"/>
        <v>14.477512185929923</v>
      </c>
    </row>
    <row r="16" spans="1:14" ht="13.5">
      <c r="A16" s="2">
        <v>3000</v>
      </c>
      <c r="B16" s="2">
        <v>3</v>
      </c>
      <c r="C16" s="2">
        <f t="shared" si="0"/>
        <v>0</v>
      </c>
      <c r="D16" s="2">
        <v>2.4</v>
      </c>
      <c r="E16" s="2">
        <v>6</v>
      </c>
      <c r="F16" s="2">
        <f t="shared" si="1"/>
        <v>23.578178478201828</v>
      </c>
      <c r="I16" s="2">
        <v>3000</v>
      </c>
      <c r="J16" s="2">
        <v>3</v>
      </c>
      <c r="K16" s="2">
        <f t="shared" si="2"/>
        <v>0</v>
      </c>
      <c r="L16" s="2">
        <v>2.2</v>
      </c>
      <c r="M16" s="2">
        <v>6</v>
      </c>
      <c r="N16" s="2">
        <f t="shared" si="3"/>
        <v>21.51018826688749</v>
      </c>
    </row>
    <row r="17" spans="1:14" ht="13.5">
      <c r="A17" s="2">
        <v>5000</v>
      </c>
      <c r="B17" s="2">
        <v>3</v>
      </c>
      <c r="C17" s="2">
        <f t="shared" si="0"/>
        <v>0</v>
      </c>
      <c r="D17" s="2">
        <v>3.8</v>
      </c>
      <c r="E17" s="2">
        <v>6</v>
      </c>
      <c r="F17" s="2">
        <f t="shared" si="1"/>
        <v>39.2964802391875</v>
      </c>
      <c r="I17" s="2">
        <v>5000</v>
      </c>
      <c r="J17" s="2">
        <v>3</v>
      </c>
      <c r="K17" s="2">
        <f t="shared" si="2"/>
        <v>0</v>
      </c>
      <c r="L17" s="2">
        <v>3.6</v>
      </c>
      <c r="M17" s="2">
        <v>6</v>
      </c>
      <c r="N17" s="2">
        <f t="shared" si="3"/>
        <v>36.86989764584402</v>
      </c>
    </row>
    <row r="18" spans="1:14" ht="13.5">
      <c r="A18" s="2">
        <v>7000</v>
      </c>
      <c r="B18" s="2">
        <v>3</v>
      </c>
      <c r="C18" s="2">
        <f t="shared" si="0"/>
        <v>0</v>
      </c>
      <c r="D18" s="2">
        <v>4.95</v>
      </c>
      <c r="E18" s="2">
        <v>6</v>
      </c>
      <c r="F18" s="2">
        <f t="shared" si="1"/>
        <v>55.58849133023056</v>
      </c>
      <c r="I18" s="2">
        <v>7000</v>
      </c>
      <c r="J18" s="2">
        <v>3</v>
      </c>
      <c r="K18" s="2">
        <f t="shared" si="2"/>
        <v>0</v>
      </c>
      <c r="L18" s="2">
        <v>4.7</v>
      </c>
      <c r="M18" s="2">
        <v>6</v>
      </c>
      <c r="N18" s="2">
        <f t="shared" si="3"/>
        <v>51.56679365914917</v>
      </c>
    </row>
    <row r="19" spans="1:14" ht="13.5">
      <c r="A19" s="2">
        <v>10000</v>
      </c>
      <c r="B19" s="2">
        <v>3</v>
      </c>
      <c r="C19" s="2">
        <f t="shared" si="0"/>
        <v>0</v>
      </c>
      <c r="D19" s="2">
        <v>5.8</v>
      </c>
      <c r="E19" s="2">
        <v>6</v>
      </c>
      <c r="F19" s="2">
        <f t="shared" si="1"/>
        <v>75.16488841802426</v>
      </c>
      <c r="I19" s="2">
        <v>10000</v>
      </c>
      <c r="J19" s="2">
        <v>3</v>
      </c>
      <c r="K19" s="2">
        <f t="shared" si="2"/>
        <v>0</v>
      </c>
      <c r="L19" s="2">
        <v>5.65</v>
      </c>
      <c r="M19" s="2">
        <v>6</v>
      </c>
      <c r="N19" s="2">
        <f t="shared" si="3"/>
        <v>70.33336178495858</v>
      </c>
    </row>
    <row r="20" spans="1:14" ht="13.5">
      <c r="A20" s="2">
        <v>13000</v>
      </c>
      <c r="B20" s="2">
        <v>3</v>
      </c>
      <c r="C20" s="2">
        <f t="shared" si="0"/>
        <v>0</v>
      </c>
      <c r="D20" s="2">
        <v>5.6</v>
      </c>
      <c r="E20" s="2">
        <v>5.9</v>
      </c>
      <c r="F20" s="2">
        <f>180-ASIN(D20/E20)*180/PI()</f>
        <v>108.34973859538975</v>
      </c>
      <c r="I20" s="2">
        <v>13000</v>
      </c>
      <c r="J20" s="2">
        <v>3</v>
      </c>
      <c r="K20" s="2">
        <f t="shared" si="2"/>
        <v>0</v>
      </c>
      <c r="L20" s="2">
        <v>5.8</v>
      </c>
      <c r="M20" s="2">
        <v>6</v>
      </c>
      <c r="N20" s="2">
        <f>180-ASIN(L20/M20)*180/PI()</f>
        <v>104.83511158197574</v>
      </c>
    </row>
    <row r="21" spans="1:14" ht="13.5">
      <c r="A21" s="2">
        <v>15000</v>
      </c>
      <c r="B21" s="2">
        <v>2.95</v>
      </c>
      <c r="C21" s="2">
        <f t="shared" si="0"/>
        <v>-0.1459847748299883</v>
      </c>
      <c r="D21" s="2">
        <v>4.9</v>
      </c>
      <c r="E21" s="2">
        <v>5.85</v>
      </c>
      <c r="F21" s="2">
        <f>180-ASIN(D21/E21)*180/PI()</f>
        <v>123.11173624864293</v>
      </c>
      <c r="I21" s="2">
        <v>15000</v>
      </c>
      <c r="J21" s="2">
        <v>2.95</v>
      </c>
      <c r="K21" s="2">
        <f t="shared" si="2"/>
        <v>-0.1459847748299883</v>
      </c>
      <c r="L21" s="2">
        <v>5.4</v>
      </c>
      <c r="M21" s="2">
        <v>5.9</v>
      </c>
      <c r="N21" s="2">
        <f>180-ASIN(L21/M21)*180/PI()</f>
        <v>113.7581420553338</v>
      </c>
    </row>
    <row r="22" spans="1:14" ht="13.5">
      <c r="A22" s="2">
        <v>17000</v>
      </c>
      <c r="B22" s="2">
        <v>2.92</v>
      </c>
      <c r="C22" s="2">
        <f t="shared" si="0"/>
        <v>-0.23476806542488346</v>
      </c>
      <c r="D22" s="2">
        <v>3.9</v>
      </c>
      <c r="E22" s="2">
        <v>5.8</v>
      </c>
      <c r="F22" s="2">
        <f>180-ASIN(D22/E22)*180/PI()</f>
        <v>137.7463630205291</v>
      </c>
      <c r="I22" s="2">
        <v>17000</v>
      </c>
      <c r="J22" s="2">
        <v>2.95</v>
      </c>
      <c r="K22" s="2">
        <f t="shared" si="2"/>
        <v>-0.1459847748299883</v>
      </c>
      <c r="L22" s="2">
        <v>4.6</v>
      </c>
      <c r="M22" s="2">
        <v>5.9</v>
      </c>
      <c r="N22" s="2">
        <f>180-ASIN(L22/M22)*180/PI()</f>
        <v>128.77045109545014</v>
      </c>
    </row>
    <row r="23" spans="1:14" ht="13.5">
      <c r="A23" s="2">
        <v>20000</v>
      </c>
      <c r="B23" s="2">
        <v>2.9</v>
      </c>
      <c r="C23" s="2">
        <f t="shared" si="0"/>
        <v>-0.29446513641412697</v>
      </c>
      <c r="D23" s="2">
        <v>1.6</v>
      </c>
      <c r="E23" s="2">
        <v>5.8</v>
      </c>
      <c r="F23" s="2">
        <f>180-ASIN(D23/E23)*180/PI()</f>
        <v>163.9866055760515</v>
      </c>
      <c r="I23" s="2">
        <v>20000</v>
      </c>
      <c r="J23" s="2">
        <v>2.9</v>
      </c>
      <c r="K23" s="2">
        <f t="shared" si="2"/>
        <v>-0.29446513641412697</v>
      </c>
      <c r="L23" s="2">
        <v>2.85</v>
      </c>
      <c r="M23" s="2">
        <v>5.85</v>
      </c>
      <c r="N23" s="2">
        <f>180-ASIN(L23/M23)*180/PI()</f>
        <v>150.84463457371703</v>
      </c>
    </row>
    <row r="24" spans="5:14" ht="13.5">
      <c r="E24" s="1" t="s">
        <v>22</v>
      </c>
      <c r="I24" s="2">
        <v>22000</v>
      </c>
      <c r="J24" s="2">
        <v>2.9</v>
      </c>
      <c r="K24" s="2">
        <f t="shared" si="2"/>
        <v>-0.29446513641412697</v>
      </c>
      <c r="L24" s="2">
        <v>1.5</v>
      </c>
      <c r="M24" s="2">
        <v>5.8</v>
      </c>
      <c r="N24" s="2">
        <f>180-ASIN(L24/M24)*180/PI()</f>
        <v>165.01176551769487</v>
      </c>
    </row>
    <row r="25" ht="13.5">
      <c r="M25" s="1" t="s">
        <v>23</v>
      </c>
    </row>
    <row r="30" spans="1:6" ht="13.5">
      <c r="A30" s="5" t="s">
        <v>18</v>
      </c>
      <c r="B30" s="5"/>
      <c r="C30" s="5"/>
      <c r="D30" s="5"/>
      <c r="E30" s="5"/>
      <c r="F30" s="5"/>
    </row>
    <row r="31" spans="1:6" ht="13.5">
      <c r="A31" s="4" t="s">
        <v>0</v>
      </c>
      <c r="B31" s="4" t="s">
        <v>1</v>
      </c>
      <c r="C31" s="4" t="s">
        <v>25</v>
      </c>
      <c r="D31" s="4" t="s">
        <v>2</v>
      </c>
      <c r="E31" s="4"/>
      <c r="F31" s="4"/>
    </row>
    <row r="32" spans="1:6" ht="13.5">
      <c r="A32" s="4"/>
      <c r="B32" s="4"/>
      <c r="C32" s="4"/>
      <c r="D32" s="2" t="s">
        <v>21</v>
      </c>
      <c r="E32" s="2" t="s">
        <v>20</v>
      </c>
      <c r="F32" s="2" t="s">
        <v>2</v>
      </c>
    </row>
    <row r="33" spans="1:6" ht="13.5">
      <c r="A33" s="2">
        <v>10</v>
      </c>
      <c r="B33" s="2">
        <v>3</v>
      </c>
      <c r="C33" s="2">
        <f>20*LOG(B33/3)</f>
        <v>0</v>
      </c>
      <c r="D33" s="2">
        <v>0</v>
      </c>
      <c r="E33" s="2">
        <v>6</v>
      </c>
      <c r="F33" s="2">
        <f>ASIN(D33/E33)*180/PI()</f>
        <v>0</v>
      </c>
    </row>
    <row r="34" spans="1:6" ht="13.5">
      <c r="A34" s="2">
        <v>20</v>
      </c>
      <c r="B34" s="2">
        <v>3</v>
      </c>
      <c r="C34" s="2">
        <f aca="true" t="shared" si="4" ref="C34:C55">20*LOG(B34/3)</f>
        <v>0</v>
      </c>
      <c r="D34" s="2">
        <v>0</v>
      </c>
      <c r="E34" s="2">
        <v>6</v>
      </c>
      <c r="F34" s="2">
        <f aca="true" t="shared" si="5" ref="F34:F52">ASIN(D34/E34)*180/PI()</f>
        <v>0</v>
      </c>
    </row>
    <row r="35" spans="1:6" ht="13.5">
      <c r="A35" s="2">
        <v>30</v>
      </c>
      <c r="B35" s="2">
        <v>3</v>
      </c>
      <c r="C35" s="2">
        <f t="shared" si="4"/>
        <v>0</v>
      </c>
      <c r="D35" s="2">
        <v>0</v>
      </c>
      <c r="E35" s="2">
        <v>6</v>
      </c>
      <c r="F35" s="2">
        <f t="shared" si="5"/>
        <v>0</v>
      </c>
    </row>
    <row r="36" spans="1:6" ht="13.5">
      <c r="A36" s="2">
        <v>50</v>
      </c>
      <c r="B36" s="2">
        <v>3</v>
      </c>
      <c r="C36" s="2">
        <f t="shared" si="4"/>
        <v>0</v>
      </c>
      <c r="D36" s="2">
        <v>0.014</v>
      </c>
      <c r="E36" s="2">
        <v>6</v>
      </c>
      <c r="F36" s="2">
        <f t="shared" si="5"/>
        <v>0.1336902735089237</v>
      </c>
    </row>
    <row r="37" spans="1:6" ht="13.5">
      <c r="A37" s="2">
        <v>70</v>
      </c>
      <c r="B37" s="2">
        <v>3</v>
      </c>
      <c r="C37" s="2">
        <f t="shared" si="4"/>
        <v>0</v>
      </c>
      <c r="D37" s="2">
        <v>0.02</v>
      </c>
      <c r="E37" s="2">
        <v>6</v>
      </c>
      <c r="F37" s="2">
        <f t="shared" si="5"/>
        <v>0.19098628538969414</v>
      </c>
    </row>
    <row r="38" spans="1:6" ht="13.5">
      <c r="A38" s="2">
        <v>100</v>
      </c>
      <c r="B38" s="2">
        <v>3</v>
      </c>
      <c r="C38" s="2">
        <f t="shared" si="4"/>
        <v>0</v>
      </c>
      <c r="D38" s="2">
        <v>0.03</v>
      </c>
      <c r="E38" s="2">
        <v>6</v>
      </c>
      <c r="F38" s="2">
        <f t="shared" si="5"/>
        <v>0.2864800912409137</v>
      </c>
    </row>
    <row r="39" spans="1:6" ht="13.5">
      <c r="A39" s="2">
        <v>200</v>
      </c>
      <c r="B39" s="2">
        <v>3</v>
      </c>
      <c r="C39" s="2">
        <f t="shared" si="4"/>
        <v>0</v>
      </c>
      <c r="D39" s="2">
        <v>0.059</v>
      </c>
      <c r="E39" s="2">
        <v>6</v>
      </c>
      <c r="F39" s="2">
        <f t="shared" si="5"/>
        <v>0.5634175786857083</v>
      </c>
    </row>
    <row r="40" spans="1:6" ht="13.5">
      <c r="A40" s="2">
        <v>300</v>
      </c>
      <c r="B40" s="2">
        <v>3</v>
      </c>
      <c r="C40" s="2">
        <f t="shared" si="4"/>
        <v>0</v>
      </c>
      <c r="D40" s="2">
        <v>0.09</v>
      </c>
      <c r="E40" s="2">
        <v>6</v>
      </c>
      <c r="F40" s="2">
        <f t="shared" si="5"/>
        <v>0.8594689248358216</v>
      </c>
    </row>
    <row r="41" spans="1:6" ht="13.5">
      <c r="A41" s="2">
        <v>500</v>
      </c>
      <c r="B41" s="2">
        <v>3</v>
      </c>
      <c r="C41" s="2">
        <f t="shared" si="4"/>
        <v>0</v>
      </c>
      <c r="D41" s="2">
        <v>0.17</v>
      </c>
      <c r="E41" s="2">
        <v>6</v>
      </c>
      <c r="F41" s="2">
        <f t="shared" si="5"/>
        <v>1.6235977003267872</v>
      </c>
    </row>
    <row r="42" spans="1:6" ht="13.5">
      <c r="A42" s="2">
        <v>700</v>
      </c>
      <c r="B42" s="2">
        <v>3</v>
      </c>
      <c r="C42" s="2">
        <f t="shared" si="4"/>
        <v>0</v>
      </c>
      <c r="D42" s="2">
        <v>0.21</v>
      </c>
      <c r="E42" s="2">
        <v>6</v>
      </c>
      <c r="F42" s="2">
        <f t="shared" si="5"/>
        <v>2.0057619349098252</v>
      </c>
    </row>
    <row r="43" spans="1:6" ht="13.5">
      <c r="A43" s="2">
        <v>1000</v>
      </c>
      <c r="B43" s="2">
        <v>3</v>
      </c>
      <c r="C43" s="2">
        <f t="shared" si="4"/>
        <v>0</v>
      </c>
      <c r="D43" s="2">
        <v>0.4</v>
      </c>
      <c r="E43" s="2">
        <v>6</v>
      </c>
      <c r="F43" s="2">
        <f t="shared" si="5"/>
        <v>3.8225537292743446</v>
      </c>
    </row>
    <row r="44" spans="1:6" ht="13.5">
      <c r="A44" s="2">
        <v>2000</v>
      </c>
      <c r="B44" s="2">
        <v>3</v>
      </c>
      <c r="C44" s="2">
        <f t="shared" si="4"/>
        <v>0</v>
      </c>
      <c r="D44" s="2">
        <v>0.8</v>
      </c>
      <c r="E44" s="2">
        <v>6</v>
      </c>
      <c r="F44" s="2">
        <f t="shared" si="5"/>
        <v>7.662255660766065</v>
      </c>
    </row>
    <row r="45" spans="1:6" ht="13.5">
      <c r="A45" s="2">
        <v>3000</v>
      </c>
      <c r="B45" s="2">
        <v>3</v>
      </c>
      <c r="C45" s="2">
        <f t="shared" si="4"/>
        <v>0</v>
      </c>
      <c r="D45" s="2">
        <v>1.2</v>
      </c>
      <c r="E45" s="2">
        <v>6</v>
      </c>
      <c r="F45" s="2">
        <f t="shared" si="5"/>
        <v>11.536959032815489</v>
      </c>
    </row>
    <row r="46" spans="1:6" ht="13.5">
      <c r="A46" s="2">
        <v>5000</v>
      </c>
      <c r="B46" s="2">
        <v>3</v>
      </c>
      <c r="C46" s="2">
        <f t="shared" si="4"/>
        <v>0</v>
      </c>
      <c r="D46" s="2">
        <v>1.9</v>
      </c>
      <c r="E46" s="2">
        <v>6</v>
      </c>
      <c r="F46" s="2">
        <f t="shared" si="5"/>
        <v>18.461458296768722</v>
      </c>
    </row>
    <row r="47" spans="1:6" ht="13.5">
      <c r="A47" s="2">
        <v>7000</v>
      </c>
      <c r="B47" s="2">
        <v>3</v>
      </c>
      <c r="C47" s="2">
        <f t="shared" si="4"/>
        <v>0</v>
      </c>
      <c r="D47" s="2">
        <v>2.6</v>
      </c>
      <c r="E47" s="2">
        <v>6</v>
      </c>
      <c r="F47" s="2">
        <f t="shared" si="5"/>
        <v>25.679288619456855</v>
      </c>
    </row>
    <row r="48" spans="1:6" ht="13.5">
      <c r="A48" s="2">
        <v>10000</v>
      </c>
      <c r="B48" s="2">
        <v>3</v>
      </c>
      <c r="C48" s="2">
        <f t="shared" si="4"/>
        <v>0</v>
      </c>
      <c r="D48" s="2">
        <v>3.6</v>
      </c>
      <c r="E48" s="2">
        <v>6</v>
      </c>
      <c r="F48" s="2">
        <f t="shared" si="5"/>
        <v>36.86989764584402</v>
      </c>
    </row>
    <row r="49" spans="1:6" ht="13.5">
      <c r="A49" s="2">
        <v>13000</v>
      </c>
      <c r="B49" s="2">
        <v>3</v>
      </c>
      <c r="C49" s="2">
        <f t="shared" si="4"/>
        <v>0</v>
      </c>
      <c r="D49" s="2">
        <v>4.4</v>
      </c>
      <c r="E49" s="2">
        <v>6</v>
      </c>
      <c r="F49" s="2">
        <f t="shared" si="5"/>
        <v>47.16657193393276</v>
      </c>
    </row>
    <row r="50" spans="1:6" ht="13.5">
      <c r="A50" s="2">
        <v>15000</v>
      </c>
      <c r="B50" s="2">
        <v>2.95</v>
      </c>
      <c r="C50" s="2">
        <f t="shared" si="4"/>
        <v>-0.1459847748299883</v>
      </c>
      <c r="D50" s="2">
        <v>4.8</v>
      </c>
      <c r="E50" s="2">
        <v>5.95</v>
      </c>
      <c r="F50" s="2">
        <f t="shared" si="5"/>
        <v>53.77695406615308</v>
      </c>
    </row>
    <row r="51" spans="1:6" ht="13.5">
      <c r="A51" s="2">
        <v>17000</v>
      </c>
      <c r="B51" s="2">
        <v>2.95</v>
      </c>
      <c r="C51" s="2">
        <f t="shared" si="4"/>
        <v>-0.1459847748299883</v>
      </c>
      <c r="D51" s="2">
        <v>5.2</v>
      </c>
      <c r="E51" s="2">
        <v>5.95</v>
      </c>
      <c r="F51" s="2">
        <f t="shared" si="5"/>
        <v>60.92090147608226</v>
      </c>
    </row>
    <row r="52" spans="1:6" ht="13.5">
      <c r="A52" s="2">
        <v>20000</v>
      </c>
      <c r="B52" s="2">
        <v>2.9</v>
      </c>
      <c r="C52" s="2">
        <f t="shared" si="4"/>
        <v>-0.29446513641412697</v>
      </c>
      <c r="D52" s="2">
        <v>5.6</v>
      </c>
      <c r="E52" s="2">
        <v>5.85</v>
      </c>
      <c r="F52" s="2">
        <f t="shared" si="5"/>
        <v>73.18919166944924</v>
      </c>
    </row>
    <row r="53" spans="1:6" ht="13.5">
      <c r="A53" s="2">
        <v>30000</v>
      </c>
      <c r="B53" s="2">
        <v>2.85</v>
      </c>
      <c r="C53" s="2">
        <f t="shared" si="4"/>
        <v>-0.44552789422304406</v>
      </c>
      <c r="D53" s="2">
        <v>5.2</v>
      </c>
      <c r="E53" s="2">
        <v>5.61</v>
      </c>
      <c r="F53" s="2">
        <f>180-ASIN(D53/E53)*180/PI()</f>
        <v>112.04089821054458</v>
      </c>
    </row>
    <row r="54" spans="1:6" ht="13.5">
      <c r="A54" s="3">
        <v>40000</v>
      </c>
      <c r="B54" s="2">
        <v>2.7</v>
      </c>
      <c r="C54" s="2">
        <f t="shared" si="4"/>
        <v>-0.9151498112135024</v>
      </c>
      <c r="D54" s="2">
        <v>2.7</v>
      </c>
      <c r="E54" s="2">
        <v>5.4</v>
      </c>
      <c r="F54" s="2">
        <f>180-ASIN(D54/E54)*180/PI()</f>
        <v>150</v>
      </c>
    </row>
    <row r="55" spans="1:6" ht="13.5">
      <c r="A55" s="3">
        <v>44000</v>
      </c>
      <c r="B55" s="2">
        <v>2.6</v>
      </c>
      <c r="C55" s="2">
        <f t="shared" si="4"/>
        <v>-1.2429581349768892</v>
      </c>
      <c r="D55" s="2">
        <v>1.35</v>
      </c>
      <c r="E55" s="2">
        <v>5.2</v>
      </c>
      <c r="F55" s="2">
        <f>180-ASIN(D55/E55)*180/PI()</f>
        <v>164.95275834043352</v>
      </c>
    </row>
    <row r="56" ht="13.5">
      <c r="E56" s="1" t="s">
        <v>24</v>
      </c>
    </row>
  </sheetData>
  <mergeCells count="15">
    <mergeCell ref="L2:N2"/>
    <mergeCell ref="A1:F1"/>
    <mergeCell ref="I1:N1"/>
    <mergeCell ref="A30:F30"/>
    <mergeCell ref="I2:I3"/>
    <mergeCell ref="J2:J3"/>
    <mergeCell ref="K2:K3"/>
    <mergeCell ref="D2:F2"/>
    <mergeCell ref="D31:F31"/>
    <mergeCell ref="A31:A32"/>
    <mergeCell ref="B31:B32"/>
    <mergeCell ref="C2:C3"/>
    <mergeCell ref="A2:A3"/>
    <mergeCell ref="B2:B3"/>
    <mergeCell ref="C31:C32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27" sqref="A27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Hatano</dc:creator>
  <cp:keywords/>
  <dc:description/>
  <cp:lastModifiedBy>Hatano</cp:lastModifiedBy>
  <cp:lastPrinted>2005-01-09T15:30:45Z</cp:lastPrinted>
  <dcterms:created xsi:type="dcterms:W3CDTF">2005-01-07T14:58:09Z</dcterms:created>
  <dcterms:modified xsi:type="dcterms:W3CDTF">2005-01-15T16:28:29Z</dcterms:modified>
  <cp:category/>
  <cp:version/>
  <cp:contentType/>
  <cp:contentStatus/>
</cp:coreProperties>
</file>